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<sst xmlns="http://schemas.openxmlformats.org/spreadsheetml/2006/main" count="65" uniqueCount="46">
  <si>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04.5.1.</t>
  </si>
  <si>
    <t>08.4.0.</t>
  </si>
  <si>
    <t>v %</t>
  </si>
  <si>
    <t>Rozpočet</t>
  </si>
  <si>
    <t>autodoprava</t>
  </si>
  <si>
    <t xml:space="preserve">Plnenie </t>
  </si>
  <si>
    <t>opat.č.1</t>
  </si>
  <si>
    <t>Rozpočt.</t>
  </si>
  <si>
    <t>opatr.č.1</t>
  </si>
  <si>
    <t>Cintorínske a pohrebné služby</t>
  </si>
  <si>
    <t>Vypracovala: Strečanská</t>
  </si>
  <si>
    <t>opat.č.1,2</t>
  </si>
  <si>
    <t>príjmy za nákladnú dopravu</t>
  </si>
  <si>
    <t>príjmy za cintorínske služby</t>
  </si>
  <si>
    <t>príjmy za pohrebnú dopravu</t>
  </si>
  <si>
    <t>príjmy za rakvy</t>
  </si>
  <si>
    <t>servis, údržba,opravy</t>
  </si>
  <si>
    <t>mzdy,platy</t>
  </si>
  <si>
    <t>poistné a príspevky do poisťovní</t>
  </si>
  <si>
    <t>PHM-pohrebné vozidlo</t>
  </si>
  <si>
    <t>rakvy</t>
  </si>
  <si>
    <t>všeobecný materiál,kancelárske potreby</t>
  </si>
  <si>
    <t xml:space="preserve">cestná daň, zákonné poistenie </t>
  </si>
  <si>
    <t>audítorske služby</t>
  </si>
  <si>
    <t>bankové poplatky</t>
  </si>
  <si>
    <t xml:space="preserve">  PRÍJMY SPOLU</t>
  </si>
  <si>
    <t>VÝDAJE SPOLU</t>
  </si>
  <si>
    <t>cestná daň-IVECO</t>
  </si>
  <si>
    <t>el.energia,voda</t>
  </si>
  <si>
    <t>položka</t>
  </si>
  <si>
    <t>Plnenie</t>
  </si>
  <si>
    <t>telekomunikačné služby,poštové služby</t>
  </si>
  <si>
    <t>pracovné odevy,obuv</t>
  </si>
  <si>
    <t xml:space="preserve">mzdy,platy a OOV,DOHODY </t>
  </si>
  <si>
    <t>servis,údržba TN 790 BU</t>
  </si>
  <si>
    <t>daň z príjmov</t>
  </si>
  <si>
    <t>oprava a údržba cintorínov</t>
  </si>
  <si>
    <t>Rozpočt.opat.</t>
  </si>
  <si>
    <t>č.1</t>
  </si>
  <si>
    <t>r.2023</t>
  </si>
  <si>
    <t>PHM-Plošina,IVECO,ramenáč</t>
  </si>
  <si>
    <t>materiál-garáž na náradie</t>
  </si>
  <si>
    <t>pracovné náradie</t>
  </si>
  <si>
    <t>Plnenie finančného plánu VPS, m.p.o. Nemšová k 31.12.2023</t>
  </si>
  <si>
    <t>Rozpoč.</t>
  </si>
  <si>
    <t>k 31.12.2023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</si>
</sst>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65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2"/>
      <name val="Arial CE"/>
      <family val="0"/>
    </font>
    <font>
      <b/>
      <sz val="12"/>
      <name val="CG Times"/>
      <family val="1"/>
    </font>
    <font>
      <b/>
      <sz val="14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9"/>
      <name val="Arial CE"/>
      <family val="0"/>
    </font>
    <font>
      <i/>
      <sz val="8"/>
      <name val="Arial CE"/>
      <family val="0"/>
    </font>
    <font>
      <b/>
      <i/>
      <sz val="9"/>
      <color indexed="8"/>
      <name val="Arial CE"/>
      <family val="0"/>
    </font>
    <font>
      <b/>
      <sz val="14"/>
      <name val="CG Times"/>
      <family val="1"/>
    </font>
    <font>
      <b/>
      <i/>
      <sz val="10"/>
      <color indexed="8"/>
      <name val="Arial CE"/>
      <family val="0"/>
    </font>
    <font>
      <b/>
      <i/>
      <sz val="8"/>
      <name val="Arial CE"/>
      <family val="2"/>
    </font>
    <font>
      <i/>
      <sz val="11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10"/>
      <color indexed="8"/>
      <name val="Arial CE"/>
      <family val="0"/>
    </font>
    <font>
      <i/>
      <sz val="8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slantDashDot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1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18" fillId="0" borderId="12" xfId="0" applyFont="1" applyBorder="1" applyAlignment="1">
      <alignment/>
    </xf>
    <xf numFmtId="14" fontId="18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>
      <alignment/>
    </xf>
    <xf numFmtId="0" fontId="12" fillId="0" borderId="34" xfId="0" applyFont="1" applyBorder="1" applyAlignment="1">
      <alignment horizontal="right"/>
    </xf>
    <xf numFmtId="0" fontId="0" fillId="0" borderId="28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9" fontId="9" fillId="0" borderId="0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38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2" fillId="0" borderId="29" xfId="0" applyFont="1" applyBorder="1" applyAlignment="1">
      <alignment/>
    </xf>
    <xf numFmtId="0" fontId="15" fillId="0" borderId="21" xfId="0" applyFont="1" applyBorder="1" applyAlignment="1">
      <alignment/>
    </xf>
    <xf numFmtId="9" fontId="2" fillId="0" borderId="41" xfId="0" applyNumberFormat="1" applyFont="1" applyBorder="1" applyAlignment="1">
      <alignment horizontal="right"/>
    </xf>
    <xf numFmtId="9" fontId="2" fillId="0" borderId="23" xfId="0" applyNumberFormat="1" applyFont="1" applyBorder="1" applyAlignment="1">
      <alignment/>
    </xf>
    <xf numFmtId="0" fontId="2" fillId="0" borderId="4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43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45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2" fillId="0" borderId="21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34" xfId="0" applyFont="1" applyBorder="1" applyAlignment="1">
      <alignment/>
    </xf>
    <xf numFmtId="9" fontId="2" fillId="0" borderId="48" xfId="0" applyNumberFormat="1" applyFont="1" applyBorder="1" applyAlignment="1">
      <alignment/>
    </xf>
    <xf numFmtId="0" fontId="2" fillId="0" borderId="50" xfId="0" applyFont="1" applyBorder="1" applyAlignment="1">
      <alignment/>
    </xf>
    <xf numFmtId="9" fontId="2" fillId="0" borderId="41" xfId="0" applyNumberFormat="1" applyFont="1" applyBorder="1" applyAlignment="1">
      <alignment/>
    </xf>
    <xf numFmtId="0" fontId="2" fillId="0" borderId="51" xfId="0" applyFont="1" applyBorder="1" applyAlignment="1">
      <alignment/>
    </xf>
    <xf numFmtId="9" fontId="2" fillId="0" borderId="34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0" fillId="0" borderId="54" xfId="0" applyBorder="1" applyAlignment="1">
      <alignment/>
    </xf>
    <xf numFmtId="0" fontId="16" fillId="0" borderId="0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60" xfId="0" applyFont="1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60" xfId="0" applyFont="1" applyBorder="1" applyAlignment="1">
      <alignment/>
    </xf>
    <xf numFmtId="0" fontId="5" fillId="0" borderId="63" xfId="0" applyFont="1" applyBorder="1" applyAlignment="1">
      <alignment/>
    </xf>
    <xf numFmtId="0" fontId="10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45" xfId="0" applyFont="1" applyBorder="1" applyAlignment="1">
      <alignment/>
    </xf>
    <xf numFmtId="0" fontId="2" fillId="0" borderId="66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0" fillId="0" borderId="67" xfId="0" applyFont="1" applyBorder="1" applyAlignment="1">
      <alignment horizontal="right"/>
    </xf>
    <xf numFmtId="0" fontId="0" fillId="0" borderId="68" xfId="0" applyBorder="1" applyAlignment="1">
      <alignment/>
    </xf>
    <xf numFmtId="0" fontId="13" fillId="0" borderId="68" xfId="0" applyFont="1" applyBorder="1" applyAlignment="1">
      <alignment/>
    </xf>
    <xf numFmtId="0" fontId="13" fillId="0" borderId="69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50" xfId="0" applyFont="1" applyBorder="1" applyAlignment="1">
      <alignment/>
    </xf>
    <xf numFmtId="0" fontId="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19" fillId="0" borderId="70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22" fillId="0" borderId="7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72" xfId="0" applyFont="1" applyBorder="1" applyAlignment="1">
      <alignment/>
    </xf>
    <xf numFmtId="0" fontId="22" fillId="0" borderId="7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16" fillId="35" borderId="0" xfId="0" applyFont="1" applyFill="1" applyBorder="1" applyAlignment="1">
      <alignment horizontal="center"/>
    </xf>
    <xf numFmtId="0" fontId="9" fillId="35" borderId="16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24" fillId="35" borderId="70" xfId="0" applyFont="1" applyFill="1" applyBorder="1" applyAlignment="1">
      <alignment/>
    </xf>
    <xf numFmtId="0" fontId="11" fillId="33" borderId="44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14" fontId="11" fillId="33" borderId="19" xfId="0" applyNumberFormat="1" applyFont="1" applyFill="1" applyBorder="1" applyAlignment="1">
      <alignment/>
    </xf>
    <xf numFmtId="9" fontId="3" fillId="33" borderId="22" xfId="0" applyNumberFormat="1" applyFont="1" applyFill="1" applyBorder="1" applyAlignment="1">
      <alignment/>
    </xf>
    <xf numFmtId="0" fontId="3" fillId="33" borderId="74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9" fontId="19" fillId="33" borderId="52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9" fontId="19" fillId="33" borderId="53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1" fillId="0" borderId="68" xfId="0" applyFont="1" applyBorder="1" applyAlignment="1">
      <alignment/>
    </xf>
    <xf numFmtId="0" fontId="26" fillId="0" borderId="75" xfId="0" applyFont="1" applyBorder="1" applyAlignment="1">
      <alignment horizontal="left"/>
    </xf>
    <xf numFmtId="0" fontId="25" fillId="0" borderId="6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25" fillId="0" borderId="22" xfId="0" applyFont="1" applyBorder="1" applyAlignment="1">
      <alignment horizontal="center"/>
    </xf>
    <xf numFmtId="9" fontId="10" fillId="33" borderId="22" xfId="0" applyNumberFormat="1" applyFont="1" applyFill="1" applyBorder="1" applyAlignment="1">
      <alignment horizontal="center"/>
    </xf>
    <xf numFmtId="0" fontId="27" fillId="35" borderId="21" xfId="0" applyFont="1" applyFill="1" applyBorder="1" applyAlignment="1">
      <alignment/>
    </xf>
    <xf numFmtId="9" fontId="9" fillId="33" borderId="48" xfId="45" applyFont="1" applyFill="1" applyBorder="1" applyAlignment="1">
      <alignment/>
    </xf>
    <xf numFmtId="9" fontId="9" fillId="33" borderId="41" xfId="45" applyFont="1" applyFill="1" applyBorder="1" applyAlignment="1">
      <alignment/>
    </xf>
    <xf numFmtId="9" fontId="9" fillId="33" borderId="19" xfId="45" applyFont="1" applyFill="1" applyBorder="1" applyAlignment="1">
      <alignment/>
    </xf>
    <xf numFmtId="9" fontId="28" fillId="33" borderId="71" xfId="0" applyNumberFormat="1" applyFont="1" applyFill="1" applyBorder="1" applyAlignment="1">
      <alignment/>
    </xf>
    <xf numFmtId="9" fontId="28" fillId="33" borderId="41" xfId="0" applyNumberFormat="1" applyFont="1" applyFill="1" applyBorder="1" applyAlignment="1">
      <alignment/>
    </xf>
    <xf numFmtId="9" fontId="9" fillId="33" borderId="34" xfId="45" applyFont="1" applyFill="1" applyBorder="1" applyAlignment="1">
      <alignment/>
    </xf>
    <xf numFmtId="9" fontId="9" fillId="33" borderId="77" xfId="45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70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9" fillId="0" borderId="25" xfId="0" applyFont="1" applyBorder="1" applyAlignment="1">
      <alignment/>
    </xf>
    <xf numFmtId="0" fontId="4" fillId="0" borderId="78" xfId="0" applyFont="1" applyBorder="1" applyAlignment="1">
      <alignment/>
    </xf>
    <xf numFmtId="0" fontId="0" fillId="0" borderId="70" xfId="0" applyFont="1" applyBorder="1" applyAlignment="1">
      <alignment/>
    </xf>
    <xf numFmtId="0" fontId="10" fillId="0" borderId="71" xfId="0" applyFont="1" applyBorder="1" applyAlignment="1">
      <alignment/>
    </xf>
    <xf numFmtId="0" fontId="0" fillId="0" borderId="71" xfId="0" applyFont="1" applyBorder="1" applyAlignment="1">
      <alignment/>
    </xf>
    <xf numFmtId="9" fontId="0" fillId="0" borderId="70" xfId="0" applyNumberFormat="1" applyFont="1" applyBorder="1" applyAlignment="1">
      <alignment/>
    </xf>
    <xf numFmtId="0" fontId="0" fillId="0" borderId="79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Font="1" applyBorder="1" applyAlignment="1">
      <alignment/>
    </xf>
    <xf numFmtId="9" fontId="0" fillId="0" borderId="28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35" borderId="41" xfId="0" applyFont="1" applyFill="1" applyBorder="1" applyAlignment="1">
      <alignment/>
    </xf>
    <xf numFmtId="0" fontId="10" fillId="0" borderId="77" xfId="0" applyFont="1" applyBorder="1" applyAlignment="1">
      <alignment/>
    </xf>
    <xf numFmtId="0" fontId="0" fillId="0" borderId="77" xfId="0" applyFont="1" applyBorder="1" applyAlignment="1">
      <alignment/>
    </xf>
    <xf numFmtId="9" fontId="0" fillId="0" borderId="33" xfId="0" applyNumberFormat="1" applyFont="1" applyBorder="1" applyAlignment="1">
      <alignment/>
    </xf>
    <xf numFmtId="0" fontId="30" fillId="0" borderId="8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0" fillId="0" borderId="46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9" fontId="9" fillId="33" borderId="81" xfId="45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35" borderId="68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0" borderId="41" xfId="0" applyFont="1" applyBorder="1" applyAlignment="1">
      <alignment horizontal="left"/>
    </xf>
    <xf numFmtId="0" fontId="0" fillId="33" borderId="0" xfId="0" applyFill="1" applyBorder="1" applyAlignment="1">
      <alignment horizontal="left"/>
    </xf>
    <xf numFmtId="9" fontId="9" fillId="0" borderId="30" xfId="0" applyNumberFormat="1" applyFont="1" applyBorder="1" applyAlignment="1">
      <alignment/>
    </xf>
    <xf numFmtId="0" fontId="9" fillId="0" borderId="33" xfId="0" applyFont="1" applyBorder="1" applyAlignment="1">
      <alignment horizontal="left"/>
    </xf>
    <xf numFmtId="0" fontId="9" fillId="35" borderId="10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3" fillId="0" borderId="63" xfId="0" applyFont="1" applyBorder="1" applyAlignment="1">
      <alignment/>
    </xf>
    <xf numFmtId="0" fontId="29" fillId="35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29" fillId="35" borderId="78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82" xfId="0" applyFont="1" applyBorder="1" applyAlignment="1">
      <alignment horizontal="right"/>
    </xf>
    <xf numFmtId="0" fontId="2" fillId="0" borderId="71" xfId="0" applyFont="1" applyBorder="1" applyAlignment="1">
      <alignment/>
    </xf>
    <xf numFmtId="9" fontId="2" fillId="0" borderId="71" xfId="0" applyNumberFormat="1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 horizontal="right"/>
    </xf>
    <xf numFmtId="0" fontId="2" fillId="0" borderId="72" xfId="0" applyFont="1" applyBorder="1" applyAlignment="1">
      <alignment/>
    </xf>
    <xf numFmtId="0" fontId="2" fillId="0" borderId="70" xfId="0" applyFont="1" applyBorder="1" applyAlignment="1">
      <alignment/>
    </xf>
    <xf numFmtId="0" fontId="9" fillId="0" borderId="41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41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7"/>
  <sheetViews>
    <sheetView tabSelected="1" zoomScalePageLayoutView="0" workbookViewId="0" topLeftCell="A28">
      <selection activeCell="Z39" sqref="Z39"/>
    </sheetView>
  </sheetViews>
  <sheetFormatPr defaultColWidth="9.00390625" defaultRowHeight="12.75"/>
  <cols>
    <col min="1" max="1" width="7.875" style="0" customWidth="1"/>
    <col min="4" max="4" width="10.375" style="0" bestFit="1" customWidth="1"/>
    <col min="5" max="6" width="10.875" style="0" customWidth="1"/>
    <col min="7" max="7" width="0.2421875" style="0" customWidth="1"/>
    <col min="8" max="9" width="0.12890625" style="0" hidden="1" customWidth="1"/>
    <col min="10" max="10" width="9.25390625" style="0" hidden="1" customWidth="1"/>
    <col min="11" max="16" width="0.12890625" style="0" hidden="1" customWidth="1"/>
    <col min="17" max="17" width="8.625" style="0" customWidth="1"/>
    <col min="18" max="18" width="9.75390625" style="0" customWidth="1"/>
    <col min="19" max="19" width="7.625" style="0" customWidth="1"/>
    <col min="20" max="23" width="0.12890625" style="0" hidden="1" customWidth="1"/>
    <col min="24" max="24" width="7.25390625" style="0" hidden="1" customWidth="1"/>
    <col min="25" max="25" width="10.125" style="0" bestFit="1" customWidth="1"/>
  </cols>
  <sheetData>
    <row r="1" spans="1: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31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132"/>
      <c r="B3" s="39" t="s">
        <v>43</v>
      </c>
      <c r="C3" s="40"/>
      <c r="D3" s="40"/>
      <c r="E3" s="40"/>
      <c r="F3" s="40"/>
      <c r="G3" s="40"/>
      <c r="H3" s="40"/>
      <c r="I3" s="40"/>
      <c r="J3" s="40"/>
      <c r="K3" s="46"/>
      <c r="L3" s="46"/>
      <c r="M3" s="46"/>
      <c r="N3" s="46"/>
      <c r="O3" s="46"/>
      <c r="P3" s="46"/>
      <c r="Q3" s="46"/>
      <c r="R3" s="46"/>
      <c r="S3" s="46"/>
      <c r="T3" s="2"/>
      <c r="U3" s="2"/>
      <c r="V3" s="2"/>
      <c r="W3" s="2"/>
      <c r="X3" s="2"/>
    </row>
    <row r="4" spans="1:25" ht="19.5" thickBot="1">
      <c r="A4" s="133"/>
      <c r="B4" s="41"/>
      <c r="C4" s="44"/>
      <c r="D4" s="45"/>
      <c r="E4" s="44"/>
      <c r="F4" s="44"/>
      <c r="G4" s="44"/>
      <c r="H4" s="42"/>
      <c r="I4" s="42"/>
      <c r="J4" s="42"/>
      <c r="K4" s="4"/>
      <c r="L4" s="10"/>
      <c r="M4" s="4"/>
      <c r="N4" s="4"/>
      <c r="O4" s="4"/>
      <c r="P4" s="4"/>
      <c r="Q4" s="4"/>
      <c r="R4" s="4"/>
      <c r="S4" s="4"/>
      <c r="T4" s="10"/>
      <c r="U4" s="2"/>
      <c r="V4" s="2"/>
      <c r="W4" s="2"/>
      <c r="X4" s="4"/>
      <c r="Y4" s="2"/>
    </row>
    <row r="5" spans="1:27" ht="12.75">
      <c r="A5" s="76" t="s">
        <v>29</v>
      </c>
      <c r="B5" s="1"/>
      <c r="C5" s="1"/>
      <c r="D5" s="1"/>
      <c r="E5" s="28"/>
      <c r="F5" s="74" t="s">
        <v>3</v>
      </c>
      <c r="G5" s="74" t="s">
        <v>37</v>
      </c>
      <c r="H5" s="82"/>
      <c r="I5" s="102" t="s">
        <v>7</v>
      </c>
      <c r="J5" s="74" t="s">
        <v>5</v>
      </c>
      <c r="K5" s="102" t="s">
        <v>3</v>
      </c>
      <c r="L5" s="74"/>
      <c r="M5" s="74"/>
      <c r="N5" s="103"/>
      <c r="O5" s="103"/>
      <c r="P5" s="103"/>
      <c r="Q5" s="74" t="s">
        <v>44</v>
      </c>
      <c r="R5" s="256" t="s">
        <v>30</v>
      </c>
      <c r="S5" s="179" t="s">
        <v>30</v>
      </c>
      <c r="T5" s="3"/>
      <c r="U5" s="2"/>
      <c r="V5" s="2"/>
      <c r="W5" s="2"/>
      <c r="X5" s="111"/>
      <c r="Z5" s="2"/>
      <c r="AA5" s="2"/>
    </row>
    <row r="6" spans="1:26" ht="12.75">
      <c r="A6" s="8"/>
      <c r="B6" s="2"/>
      <c r="C6" s="2"/>
      <c r="D6" s="2"/>
      <c r="E6" s="51"/>
      <c r="F6" s="75" t="s">
        <v>39</v>
      </c>
      <c r="G6" s="75" t="s">
        <v>38</v>
      </c>
      <c r="H6" s="97"/>
      <c r="I6" s="98" t="s">
        <v>6</v>
      </c>
      <c r="J6" s="99"/>
      <c r="K6" s="100">
        <v>2011</v>
      </c>
      <c r="L6" s="99"/>
      <c r="M6" s="99"/>
      <c r="N6" s="101"/>
      <c r="O6" s="97"/>
      <c r="P6" s="97"/>
      <c r="Q6" s="100" t="s">
        <v>8</v>
      </c>
      <c r="R6" s="172" t="s">
        <v>45</v>
      </c>
      <c r="S6" s="180" t="s">
        <v>2</v>
      </c>
      <c r="T6" s="3"/>
      <c r="U6" s="2"/>
      <c r="V6" s="2"/>
      <c r="W6" s="2"/>
      <c r="X6" s="111"/>
      <c r="Y6" s="23"/>
      <c r="Z6" s="2"/>
    </row>
    <row r="7" spans="1:26" ht="13.5" thickBot="1">
      <c r="A7" s="16"/>
      <c r="B7" s="14"/>
      <c r="C7" s="14"/>
      <c r="D7" s="14"/>
      <c r="E7" s="15"/>
      <c r="F7" s="17"/>
      <c r="G7" s="17"/>
      <c r="H7" s="122"/>
      <c r="I7" s="34"/>
      <c r="J7" s="83"/>
      <c r="K7" s="18"/>
      <c r="L7" s="62"/>
      <c r="M7" s="18"/>
      <c r="N7" s="21"/>
      <c r="O7" s="18"/>
      <c r="P7" s="18"/>
      <c r="Q7" s="21"/>
      <c r="R7" s="173"/>
      <c r="S7" s="181"/>
      <c r="T7" s="80"/>
      <c r="U7" s="14"/>
      <c r="V7" s="14"/>
      <c r="W7" s="14"/>
      <c r="X7" s="109"/>
      <c r="Y7" s="2"/>
      <c r="Z7" s="2"/>
    </row>
    <row r="8" spans="1:25" ht="20.25" thickBot="1" thickTop="1">
      <c r="A8" s="193"/>
      <c r="B8" s="190" t="s">
        <v>25</v>
      </c>
      <c r="C8" s="190"/>
      <c r="D8" s="190"/>
      <c r="E8" s="191"/>
      <c r="F8" s="244">
        <f>SUM(F10:F14)</f>
        <v>44000</v>
      </c>
      <c r="G8" s="244">
        <f>SUM(G10:G14)</f>
        <v>40170</v>
      </c>
      <c r="H8" s="245"/>
      <c r="I8" s="245">
        <f aca="true" t="shared" si="0" ref="I8:O8">SUM(I11:I12)</f>
        <v>2000</v>
      </c>
      <c r="J8" s="245">
        <f t="shared" si="0"/>
        <v>1.1400000000000001</v>
      </c>
      <c r="K8" s="246">
        <f t="shared" si="0"/>
        <v>0.34</v>
      </c>
      <c r="L8" s="246">
        <f t="shared" si="0"/>
        <v>0</v>
      </c>
      <c r="M8" s="246">
        <f t="shared" si="0"/>
        <v>0</v>
      </c>
      <c r="N8" s="246">
        <f t="shared" si="0"/>
        <v>0</v>
      </c>
      <c r="O8" s="246">
        <f t="shared" si="0"/>
        <v>0</v>
      </c>
      <c r="P8" s="246"/>
      <c r="Q8" s="246">
        <f>SUM(Q10:Q13)</f>
        <v>31400</v>
      </c>
      <c r="R8" s="257">
        <f>SUM(R10:R13)</f>
        <v>31341</v>
      </c>
      <c r="S8" s="182">
        <f>R8/Q8</f>
        <v>0.9981210191082802</v>
      </c>
      <c r="T8" s="80"/>
      <c r="U8" s="2"/>
      <c r="V8" s="2"/>
      <c r="W8" s="2"/>
      <c r="X8" s="109"/>
      <c r="Y8" s="149"/>
    </row>
    <row r="9" spans="1:24" ht="15.75" thickBot="1" thickTop="1">
      <c r="A9" s="123"/>
      <c r="B9" s="124"/>
      <c r="C9" s="124"/>
      <c r="D9" s="124"/>
      <c r="E9" s="125"/>
      <c r="F9" s="126"/>
      <c r="G9" s="126"/>
      <c r="H9" s="115"/>
      <c r="I9" s="115"/>
      <c r="J9" s="115"/>
      <c r="K9" s="115"/>
      <c r="L9" s="127"/>
      <c r="M9" s="115"/>
      <c r="N9" s="115"/>
      <c r="O9" s="115"/>
      <c r="P9" s="115"/>
      <c r="Q9" s="258"/>
      <c r="R9" s="174"/>
      <c r="S9" s="183"/>
      <c r="T9" s="3"/>
      <c r="U9" s="2"/>
      <c r="V9" s="2"/>
      <c r="W9" s="2"/>
      <c r="X9" s="105"/>
    </row>
    <row r="10" spans="1:24" ht="16.5" thickTop="1">
      <c r="A10" s="81">
        <v>223001</v>
      </c>
      <c r="B10" s="23" t="s">
        <v>12</v>
      </c>
      <c r="C10" s="60"/>
      <c r="D10" s="60"/>
      <c r="E10" s="121"/>
      <c r="F10" s="211">
        <v>3000</v>
      </c>
      <c r="G10" s="211">
        <v>1470</v>
      </c>
      <c r="H10" s="71"/>
      <c r="I10" s="63"/>
      <c r="J10" s="50"/>
      <c r="K10" s="55"/>
      <c r="L10" s="9"/>
      <c r="M10" s="2"/>
      <c r="N10" s="2"/>
      <c r="O10" s="2"/>
      <c r="P10" s="2"/>
      <c r="Q10" s="51">
        <v>1600</v>
      </c>
      <c r="R10" s="249">
        <v>1662</v>
      </c>
      <c r="S10" s="203">
        <f>R10/Q10</f>
        <v>1.03875</v>
      </c>
      <c r="T10" s="113"/>
      <c r="U10" s="2"/>
      <c r="V10" s="2"/>
      <c r="W10" s="2"/>
      <c r="X10" s="107"/>
    </row>
    <row r="11" spans="1:25" ht="12.75">
      <c r="A11" s="77">
        <v>223001</v>
      </c>
      <c r="B11" s="24" t="s">
        <v>13</v>
      </c>
      <c r="C11" s="24"/>
      <c r="D11" s="24"/>
      <c r="E11" s="84"/>
      <c r="F11" s="212">
        <v>13000</v>
      </c>
      <c r="G11" s="212">
        <v>12700</v>
      </c>
      <c r="H11" s="84"/>
      <c r="I11" s="64">
        <v>800</v>
      </c>
      <c r="J11" s="65">
        <v>0.64</v>
      </c>
      <c r="K11" s="66">
        <v>0.34</v>
      </c>
      <c r="L11" s="67"/>
      <c r="M11" s="24"/>
      <c r="N11" s="24"/>
      <c r="O11" s="24"/>
      <c r="P11" s="24"/>
      <c r="Q11" s="84">
        <v>10200</v>
      </c>
      <c r="R11" s="219">
        <v>10114</v>
      </c>
      <c r="S11" s="204">
        <f>R11/Q11</f>
        <v>0.9915686274509804</v>
      </c>
      <c r="T11" s="79"/>
      <c r="U11" s="2"/>
      <c r="V11" s="2"/>
      <c r="W11" s="2"/>
      <c r="X11" s="108"/>
      <c r="Y11" s="2"/>
    </row>
    <row r="12" spans="1:25" ht="12.75">
      <c r="A12" s="78">
        <v>223001</v>
      </c>
      <c r="B12" s="92" t="s">
        <v>14</v>
      </c>
      <c r="C12" s="24"/>
      <c r="D12" s="24"/>
      <c r="E12" s="84"/>
      <c r="F12" s="212">
        <v>10000</v>
      </c>
      <c r="G12" s="212">
        <v>8000</v>
      </c>
      <c r="H12" s="84"/>
      <c r="I12" s="64">
        <v>1200</v>
      </c>
      <c r="J12" s="65">
        <v>0.5</v>
      </c>
      <c r="K12" s="24"/>
      <c r="L12" s="67"/>
      <c r="M12" s="24"/>
      <c r="N12" s="24"/>
      <c r="O12" s="24"/>
      <c r="P12" s="24"/>
      <c r="Q12" s="84">
        <v>7200</v>
      </c>
      <c r="R12" s="218">
        <v>7189</v>
      </c>
      <c r="S12" s="204">
        <f>R12/Q12</f>
        <v>0.9984722222222222</v>
      </c>
      <c r="T12" s="79"/>
      <c r="U12" s="2"/>
      <c r="V12" s="2"/>
      <c r="W12" s="2"/>
      <c r="X12" s="116"/>
      <c r="Y12" s="150"/>
    </row>
    <row r="13" spans="1:27" ht="15.75" thickBot="1">
      <c r="A13" s="143">
        <v>223001</v>
      </c>
      <c r="B13" s="139" t="s">
        <v>15</v>
      </c>
      <c r="C13" s="139"/>
      <c r="D13" s="110"/>
      <c r="E13" s="222"/>
      <c r="F13" s="214">
        <v>18000</v>
      </c>
      <c r="G13" s="214">
        <v>18000</v>
      </c>
      <c r="H13" s="141"/>
      <c r="I13" s="4"/>
      <c r="J13" s="140"/>
      <c r="K13" s="4"/>
      <c r="L13" s="4"/>
      <c r="M13" s="4"/>
      <c r="N13" s="4"/>
      <c r="O13" s="4"/>
      <c r="P13" s="4"/>
      <c r="Q13" s="4">
        <v>12400</v>
      </c>
      <c r="R13" s="250">
        <v>12376</v>
      </c>
      <c r="S13" s="243">
        <f>R13/Q13</f>
        <v>0.9980645161290322</v>
      </c>
      <c r="Y13" s="48"/>
      <c r="AA13" s="128"/>
    </row>
    <row r="14" spans="1:2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10"/>
      <c r="S14" s="2"/>
      <c r="Y14" s="2"/>
    </row>
    <row r="15" spans="1:2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Y15" s="2"/>
    </row>
    <row r="16" spans="1:27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AA16" s="2"/>
    </row>
    <row r="17" spans="1:25" ht="12.75">
      <c r="A17" s="142" t="s">
        <v>29</v>
      </c>
      <c r="B17" s="60"/>
      <c r="C17" s="7"/>
      <c r="D17" s="7"/>
      <c r="E17" s="32"/>
      <c r="F17" s="152" t="s">
        <v>3</v>
      </c>
      <c r="G17" s="152" t="s">
        <v>37</v>
      </c>
      <c r="H17" s="75" t="s">
        <v>7</v>
      </c>
      <c r="I17" s="59" t="s">
        <v>7</v>
      </c>
      <c r="J17" s="59" t="s">
        <v>2</v>
      </c>
      <c r="K17" s="57" t="s">
        <v>2</v>
      </c>
      <c r="L17" s="61"/>
      <c r="M17" s="69"/>
      <c r="N17" s="69"/>
      <c r="O17" s="69"/>
      <c r="P17" s="69"/>
      <c r="Q17" s="262" t="s">
        <v>7</v>
      </c>
      <c r="R17" s="176" t="s">
        <v>30</v>
      </c>
      <c r="S17" s="184" t="s">
        <v>30</v>
      </c>
      <c r="T17" s="3"/>
      <c r="U17" s="2"/>
      <c r="V17" s="2"/>
      <c r="W17" s="2"/>
      <c r="X17" s="60"/>
      <c r="Y17" s="2"/>
    </row>
    <row r="18" spans="1:25" ht="13.5" thickBot="1">
      <c r="A18" s="16"/>
      <c r="B18" s="18"/>
      <c r="C18" s="18"/>
      <c r="D18" s="18"/>
      <c r="E18" s="21"/>
      <c r="F18" s="153" t="s">
        <v>39</v>
      </c>
      <c r="G18" s="153" t="s">
        <v>38</v>
      </c>
      <c r="H18" s="134" t="s">
        <v>11</v>
      </c>
      <c r="I18" s="135" t="s">
        <v>8</v>
      </c>
      <c r="J18" s="135"/>
      <c r="K18" s="136"/>
      <c r="L18" s="137"/>
      <c r="M18" s="138"/>
      <c r="N18" s="138"/>
      <c r="O18" s="138"/>
      <c r="P18" s="138"/>
      <c r="Q18" s="263" t="s">
        <v>8</v>
      </c>
      <c r="R18" s="177" t="s">
        <v>45</v>
      </c>
      <c r="S18" s="185" t="s">
        <v>2</v>
      </c>
      <c r="T18" s="10"/>
      <c r="U18" s="2"/>
      <c r="V18" s="2"/>
      <c r="W18" s="2"/>
      <c r="X18" s="110"/>
      <c r="Y18" s="2"/>
    </row>
    <row r="19" spans="1:25" ht="17.25" thickBot="1" thickTop="1">
      <c r="A19" s="199"/>
      <c r="B19" s="194" t="s">
        <v>26</v>
      </c>
      <c r="C19" s="192"/>
      <c r="D19" s="192"/>
      <c r="E19" s="195"/>
      <c r="F19" s="247">
        <f>F21+F28</f>
        <v>43840</v>
      </c>
      <c r="G19" s="247">
        <f>G21+G28</f>
        <v>39320</v>
      </c>
      <c r="H19" s="200"/>
      <c r="I19" s="196"/>
      <c r="J19" s="196"/>
      <c r="K19" s="197"/>
      <c r="L19" s="198"/>
      <c r="M19" s="192"/>
      <c r="N19" s="192"/>
      <c r="O19" s="192"/>
      <c r="P19" s="192"/>
      <c r="Q19" s="195">
        <f>Q21+Q28</f>
        <v>31240</v>
      </c>
      <c r="R19" s="248">
        <f>R21+R28</f>
        <v>30916</v>
      </c>
      <c r="S19" s="201">
        <f>R19/Q19</f>
        <v>0.989628681177977</v>
      </c>
      <c r="T19" s="3"/>
      <c r="U19" s="2"/>
      <c r="V19" s="2"/>
      <c r="W19" s="2"/>
      <c r="X19" s="60"/>
      <c r="Y19" s="2"/>
    </row>
    <row r="20" spans="1:25" ht="14.25" thickBot="1" thickTop="1">
      <c r="A20" s="48"/>
      <c r="B20" s="14"/>
      <c r="C20" s="14"/>
      <c r="D20" s="14"/>
      <c r="E20" s="51"/>
      <c r="F20" s="51"/>
      <c r="G20" s="51"/>
      <c r="H20" s="59"/>
      <c r="I20" s="59"/>
      <c r="J20" s="59"/>
      <c r="K20" s="56"/>
      <c r="L20" s="52"/>
      <c r="M20" s="2"/>
      <c r="N20" s="2"/>
      <c r="O20" s="2"/>
      <c r="P20" s="2"/>
      <c r="Q20" s="51"/>
      <c r="R20" s="175"/>
      <c r="S20" s="186"/>
      <c r="T20" s="3"/>
      <c r="U20" s="2"/>
      <c r="V20" s="2"/>
      <c r="W20" s="2"/>
      <c r="X20" s="3"/>
      <c r="Y20" s="2"/>
    </row>
    <row r="21" spans="1:25" ht="15.75" thickBot="1" thickTop="1">
      <c r="A21" s="25" t="s">
        <v>0</v>
      </c>
      <c r="B21" s="26" t="s">
        <v>4</v>
      </c>
      <c r="C21" s="26"/>
      <c r="D21" s="26"/>
      <c r="E21" s="27"/>
      <c r="F21" s="221">
        <f>SUM(F22:F26)</f>
        <v>2960</v>
      </c>
      <c r="G21" s="221">
        <f aca="true" t="shared" si="1" ref="G21:O21">SUM(G22:G26)</f>
        <v>2420</v>
      </c>
      <c r="H21" s="94">
        <f t="shared" si="1"/>
        <v>22700</v>
      </c>
      <c r="I21" s="94">
        <f t="shared" si="1"/>
        <v>0</v>
      </c>
      <c r="J21" s="94">
        <f t="shared" si="1"/>
        <v>0</v>
      </c>
      <c r="K21" s="94">
        <f t="shared" si="1"/>
        <v>0</v>
      </c>
      <c r="L21" s="94">
        <f t="shared" si="1"/>
        <v>0</v>
      </c>
      <c r="M21" s="94">
        <f t="shared" si="1"/>
        <v>0</v>
      </c>
      <c r="N21" s="94">
        <f t="shared" si="1"/>
        <v>0</v>
      </c>
      <c r="O21" s="94">
        <f t="shared" si="1"/>
        <v>0</v>
      </c>
      <c r="P21" s="94"/>
      <c r="Q21" s="94">
        <f>SUM(Q22:Q26)</f>
        <v>1580</v>
      </c>
      <c r="R21" s="259">
        <f>SUM(R22:R26)</f>
        <v>1611</v>
      </c>
      <c r="S21" s="187">
        <f aca="true" t="shared" si="2" ref="S21:S26">R21/Q21</f>
        <v>1.019620253164557</v>
      </c>
      <c r="T21" s="10"/>
      <c r="U21" s="4"/>
      <c r="V21" s="4"/>
      <c r="W21" s="4"/>
      <c r="X21" s="10"/>
      <c r="Y21" s="151"/>
    </row>
    <row r="22" spans="1:25" ht="12.75">
      <c r="A22" s="31">
        <v>634</v>
      </c>
      <c r="B22" s="7" t="s">
        <v>40</v>
      </c>
      <c r="C22" s="7"/>
      <c r="D22" s="7"/>
      <c r="E22" s="32"/>
      <c r="F22" s="211">
        <v>300</v>
      </c>
      <c r="G22" s="225">
        <v>150</v>
      </c>
      <c r="H22" s="268">
        <v>14000</v>
      </c>
      <c r="I22" s="268"/>
      <c r="J22" s="269"/>
      <c r="K22" s="270"/>
      <c r="L22" s="271"/>
      <c r="M22" s="272"/>
      <c r="N22" s="272"/>
      <c r="O22" s="272"/>
      <c r="P22" s="272"/>
      <c r="Q22" s="273">
        <v>155</v>
      </c>
      <c r="R22" s="216">
        <v>155</v>
      </c>
      <c r="S22" s="203">
        <f t="shared" si="2"/>
        <v>1</v>
      </c>
      <c r="T22" s="54"/>
      <c r="U22" s="2"/>
      <c r="V22" s="2"/>
      <c r="W22" s="2"/>
      <c r="X22" s="54"/>
      <c r="Y22" s="2"/>
    </row>
    <row r="23" spans="1:25" ht="12.75">
      <c r="A23" s="29">
        <v>634</v>
      </c>
      <c r="B23" s="30" t="s">
        <v>16</v>
      </c>
      <c r="C23" s="30"/>
      <c r="D23" s="30"/>
      <c r="E23" s="20"/>
      <c r="F23" s="212">
        <v>1500</v>
      </c>
      <c r="G23" s="241">
        <v>1500</v>
      </c>
      <c r="H23" s="265">
        <v>2000</v>
      </c>
      <c r="I23" s="265"/>
      <c r="J23" s="89"/>
      <c r="K23" s="266"/>
      <c r="L23" s="267"/>
      <c r="M23" s="43"/>
      <c r="N23" s="43"/>
      <c r="O23" s="43"/>
      <c r="P23" s="43"/>
      <c r="Q23" s="63">
        <v>610</v>
      </c>
      <c r="R23" s="217">
        <v>611</v>
      </c>
      <c r="S23" s="204">
        <f t="shared" si="2"/>
        <v>1.001639344262295</v>
      </c>
      <c r="T23" s="79"/>
      <c r="U23" s="2"/>
      <c r="V23" s="2"/>
      <c r="W23" s="2"/>
      <c r="X23" s="79"/>
      <c r="Y23" s="2"/>
    </row>
    <row r="24" spans="1:28" ht="12.75">
      <c r="A24" s="31">
        <v>611</v>
      </c>
      <c r="B24" s="7" t="s">
        <v>17</v>
      </c>
      <c r="C24" s="7"/>
      <c r="D24" s="7"/>
      <c r="E24" s="32"/>
      <c r="F24" s="211">
        <v>500</v>
      </c>
      <c r="G24" s="211">
        <v>200</v>
      </c>
      <c r="H24" s="88">
        <v>4000</v>
      </c>
      <c r="I24" s="88"/>
      <c r="J24" s="93"/>
      <c r="K24" s="90"/>
      <c r="L24" s="68"/>
      <c r="M24" s="23"/>
      <c r="N24" s="23"/>
      <c r="O24" s="23"/>
      <c r="P24" s="23"/>
      <c r="Q24" s="84">
        <v>250</v>
      </c>
      <c r="R24" s="218">
        <v>250</v>
      </c>
      <c r="S24" s="204">
        <f t="shared" si="2"/>
        <v>1</v>
      </c>
      <c r="T24" s="79"/>
      <c r="U24" s="2"/>
      <c r="V24" s="2"/>
      <c r="W24" s="2"/>
      <c r="X24" s="79"/>
      <c r="AB24" s="2"/>
    </row>
    <row r="25" spans="1:28" ht="12.75">
      <c r="A25" s="29">
        <v>620</v>
      </c>
      <c r="B25" s="30" t="s">
        <v>18</v>
      </c>
      <c r="C25" s="30"/>
      <c r="D25" s="30"/>
      <c r="E25" s="20"/>
      <c r="F25" s="212">
        <v>190</v>
      </c>
      <c r="G25" s="212">
        <v>70</v>
      </c>
      <c r="H25" s="70">
        <v>1300</v>
      </c>
      <c r="I25" s="70"/>
      <c r="J25" s="91"/>
      <c r="K25" s="92"/>
      <c r="L25" s="67"/>
      <c r="M25" s="23"/>
      <c r="N25" s="23"/>
      <c r="O25" s="23"/>
      <c r="P25" s="23">
        <v>51</v>
      </c>
      <c r="Q25" s="84">
        <v>95</v>
      </c>
      <c r="R25" s="219">
        <v>95</v>
      </c>
      <c r="S25" s="204">
        <f t="shared" si="2"/>
        <v>1</v>
      </c>
      <c r="T25" s="79"/>
      <c r="U25" s="2"/>
      <c r="V25" s="2"/>
      <c r="W25" s="2"/>
      <c r="X25" s="79"/>
      <c r="AB25" s="2"/>
    </row>
    <row r="26" spans="1:24" ht="13.5" thickBot="1">
      <c r="A26" s="33">
        <v>634</v>
      </c>
      <c r="B26" s="18" t="s">
        <v>27</v>
      </c>
      <c r="C26" s="18"/>
      <c r="D26" s="18"/>
      <c r="E26" s="21"/>
      <c r="F26" s="215">
        <v>470</v>
      </c>
      <c r="G26" s="215">
        <v>500</v>
      </c>
      <c r="H26" s="73">
        <v>1400</v>
      </c>
      <c r="I26" s="73"/>
      <c r="J26" s="85"/>
      <c r="K26" s="86"/>
      <c r="L26" s="87"/>
      <c r="M26" s="12"/>
      <c r="N26" s="12"/>
      <c r="O26" s="12"/>
      <c r="P26" s="12"/>
      <c r="Q26" s="264">
        <v>470</v>
      </c>
      <c r="R26" s="220">
        <v>500</v>
      </c>
      <c r="S26" s="205">
        <f t="shared" si="2"/>
        <v>1.0638297872340425</v>
      </c>
      <c r="T26" s="96"/>
      <c r="U26" s="14"/>
      <c r="V26" s="14"/>
      <c r="W26" s="14"/>
      <c r="X26" s="96"/>
    </row>
    <row r="27" spans="1:24" ht="16.5" thickBot="1" thickTop="1">
      <c r="A27" s="148"/>
      <c r="B27" s="147"/>
      <c r="C27" s="11"/>
      <c r="D27" s="13"/>
      <c r="E27" s="37"/>
      <c r="F27" s="144"/>
      <c r="G27" s="144"/>
      <c r="H27" s="19"/>
      <c r="I27" s="22"/>
      <c r="J27" s="19"/>
      <c r="K27" s="19"/>
      <c r="L27" s="145"/>
      <c r="M27" s="146"/>
      <c r="N27" s="146"/>
      <c r="O27" s="146"/>
      <c r="P27" s="19"/>
      <c r="Q27" s="19"/>
      <c r="R27" s="260"/>
      <c r="S27" s="188"/>
      <c r="T27" s="106"/>
      <c r="U27" s="14"/>
      <c r="V27" s="14"/>
      <c r="W27" s="14"/>
      <c r="X27" s="106"/>
    </row>
    <row r="28" spans="1:25" ht="16.5" thickBot="1" thickTop="1">
      <c r="A28" s="25" t="s">
        <v>1</v>
      </c>
      <c r="B28" s="36" t="s">
        <v>9</v>
      </c>
      <c r="C28" s="36"/>
      <c r="D28" s="36"/>
      <c r="E28" s="38"/>
      <c r="F28" s="222">
        <f>SUM(F29:F43)</f>
        <v>40880</v>
      </c>
      <c r="G28" s="222">
        <f>SUM(G29:G43)</f>
        <v>36900</v>
      </c>
      <c r="H28" s="95">
        <f>SUM(H32:H43)</f>
        <v>0</v>
      </c>
      <c r="I28" s="95">
        <f aca="true" t="shared" si="3" ref="I28:O28">SUM(I32:I34)</f>
        <v>0</v>
      </c>
      <c r="J28" s="95">
        <f t="shared" si="3"/>
        <v>0</v>
      </c>
      <c r="K28" s="95">
        <f t="shared" si="3"/>
        <v>0</v>
      </c>
      <c r="L28" s="95">
        <f t="shared" si="3"/>
        <v>0</v>
      </c>
      <c r="M28" s="95">
        <f t="shared" si="3"/>
        <v>0</v>
      </c>
      <c r="N28" s="95">
        <f t="shared" si="3"/>
        <v>0</v>
      </c>
      <c r="O28" s="95">
        <f t="shared" si="3"/>
        <v>0</v>
      </c>
      <c r="P28" s="95"/>
      <c r="Q28" s="95">
        <f>SUM(Q29:Q44)</f>
        <v>29660</v>
      </c>
      <c r="R28" s="261">
        <f>SUM(R29:R44)</f>
        <v>29305</v>
      </c>
      <c r="S28" s="189">
        <f aca="true" t="shared" si="4" ref="S28:S43">R28/Q28</f>
        <v>0.9880310182063385</v>
      </c>
      <c r="T28" s="119"/>
      <c r="U28" s="118"/>
      <c r="V28" s="118"/>
      <c r="W28" s="118"/>
      <c r="X28" s="112"/>
      <c r="Y28" s="151"/>
    </row>
    <row r="29" spans="1:25" ht="14.25">
      <c r="A29" s="165">
        <v>634</v>
      </c>
      <c r="B29" s="169" t="s">
        <v>19</v>
      </c>
      <c r="C29" s="168"/>
      <c r="D29" s="168"/>
      <c r="E29" s="158"/>
      <c r="F29" s="223">
        <v>500</v>
      </c>
      <c r="G29" s="223">
        <v>680</v>
      </c>
      <c r="H29" s="159"/>
      <c r="I29" s="159"/>
      <c r="J29" s="160"/>
      <c r="K29" s="160"/>
      <c r="L29" s="161"/>
      <c r="M29" s="161"/>
      <c r="N29" s="161"/>
      <c r="O29" s="161"/>
      <c r="P29" s="160"/>
      <c r="Q29" s="275">
        <v>345</v>
      </c>
      <c r="R29" s="178">
        <v>290</v>
      </c>
      <c r="S29" s="206">
        <f t="shared" si="4"/>
        <v>0.8405797101449275</v>
      </c>
      <c r="T29" s="3"/>
      <c r="U29" s="2"/>
      <c r="V29" s="2"/>
      <c r="W29" s="2"/>
      <c r="X29" s="157"/>
      <c r="Y29" s="151"/>
    </row>
    <row r="30" spans="1:25" ht="14.25">
      <c r="A30" s="166">
        <v>633</v>
      </c>
      <c r="B30" s="170" t="s">
        <v>21</v>
      </c>
      <c r="C30" s="170"/>
      <c r="D30" s="170"/>
      <c r="E30" s="20"/>
      <c r="F30" s="212">
        <v>500</v>
      </c>
      <c r="G30" s="212">
        <v>410</v>
      </c>
      <c r="H30" s="162"/>
      <c r="I30" s="162"/>
      <c r="J30" s="163"/>
      <c r="K30" s="163"/>
      <c r="L30" s="164"/>
      <c r="M30" s="164"/>
      <c r="N30" s="164"/>
      <c r="O30" s="164"/>
      <c r="P30" s="163"/>
      <c r="Q30" s="276">
        <v>700</v>
      </c>
      <c r="R30" s="202">
        <v>694</v>
      </c>
      <c r="S30" s="207">
        <f t="shared" si="4"/>
        <v>0.9914285714285714</v>
      </c>
      <c r="T30" s="3"/>
      <c r="U30" s="2"/>
      <c r="V30" s="2"/>
      <c r="W30" s="2"/>
      <c r="X30" s="157"/>
      <c r="Y30" s="151"/>
    </row>
    <row r="31" spans="1:25" ht="15" thickBot="1">
      <c r="A31" s="167">
        <v>633</v>
      </c>
      <c r="B31" s="171" t="s">
        <v>32</v>
      </c>
      <c r="C31" s="171"/>
      <c r="D31" s="171"/>
      <c r="E31" s="32"/>
      <c r="F31" s="211">
        <v>1100</v>
      </c>
      <c r="G31" s="211">
        <v>370</v>
      </c>
      <c r="H31" s="154"/>
      <c r="I31" s="154"/>
      <c r="J31" s="155"/>
      <c r="K31" s="155"/>
      <c r="L31" s="156"/>
      <c r="M31" s="156"/>
      <c r="N31" s="156"/>
      <c r="O31" s="156"/>
      <c r="P31" s="155"/>
      <c r="Q31" s="277">
        <v>900</v>
      </c>
      <c r="R31" s="202">
        <v>884</v>
      </c>
      <c r="S31" s="207">
        <f t="shared" si="4"/>
        <v>0.9822222222222222</v>
      </c>
      <c r="T31" s="3"/>
      <c r="U31" s="2"/>
      <c r="V31" s="2"/>
      <c r="W31" s="2"/>
      <c r="X31" s="157"/>
      <c r="Y31" s="151"/>
    </row>
    <row r="32" spans="1:24" ht="12.75">
      <c r="A32" s="58">
        <v>611.637</v>
      </c>
      <c r="B32" s="30" t="s">
        <v>33</v>
      </c>
      <c r="C32" s="30"/>
      <c r="D32" s="30"/>
      <c r="E32" s="49"/>
      <c r="F32" s="213">
        <v>11000</v>
      </c>
      <c r="G32" s="213">
        <v>11560</v>
      </c>
      <c r="H32" s="224"/>
      <c r="I32" s="225"/>
      <c r="J32" s="226"/>
      <c r="K32" s="223"/>
      <c r="L32" s="227"/>
      <c r="M32" s="228"/>
      <c r="N32" s="228"/>
      <c r="O32" s="228"/>
      <c r="P32" s="223"/>
      <c r="Q32" s="241">
        <v>6850</v>
      </c>
      <c r="R32" s="217">
        <v>6769</v>
      </c>
      <c r="S32" s="203">
        <f t="shared" si="4"/>
        <v>0.9881751824817518</v>
      </c>
      <c r="T32" s="3"/>
      <c r="U32" s="2"/>
      <c r="V32" s="2"/>
      <c r="W32" s="2"/>
      <c r="X32" s="117"/>
    </row>
    <row r="33" spans="1:24" ht="12.75">
      <c r="A33" s="58">
        <v>620</v>
      </c>
      <c r="B33" s="30" t="s">
        <v>18</v>
      </c>
      <c r="C33" s="30"/>
      <c r="D33" s="30"/>
      <c r="E33" s="49"/>
      <c r="F33" s="213">
        <v>1800</v>
      </c>
      <c r="G33" s="213">
        <v>3150</v>
      </c>
      <c r="H33" s="229"/>
      <c r="I33" s="230"/>
      <c r="J33" s="231"/>
      <c r="K33" s="211"/>
      <c r="L33" s="232"/>
      <c r="M33" s="120"/>
      <c r="N33" s="120"/>
      <c r="O33" s="120"/>
      <c r="P33" s="211"/>
      <c r="Q33" s="238">
        <v>1605</v>
      </c>
      <c r="R33" s="218">
        <v>1604</v>
      </c>
      <c r="S33" s="203">
        <f t="shared" si="4"/>
        <v>0.9993769470404984</v>
      </c>
      <c r="T33" s="3"/>
      <c r="U33" s="2"/>
      <c r="V33" s="2"/>
      <c r="W33" s="2"/>
      <c r="X33" s="117"/>
    </row>
    <row r="34" spans="1:24" ht="12.75">
      <c r="A34" s="58">
        <v>632</v>
      </c>
      <c r="B34" s="30" t="s">
        <v>28</v>
      </c>
      <c r="C34" s="30"/>
      <c r="D34" s="30"/>
      <c r="E34" s="49"/>
      <c r="F34" s="213">
        <v>4500</v>
      </c>
      <c r="G34" s="213">
        <v>1640</v>
      </c>
      <c r="H34" s="234"/>
      <c r="I34" s="235"/>
      <c r="J34" s="236"/>
      <c r="K34" s="211"/>
      <c r="L34" s="232"/>
      <c r="M34" s="120"/>
      <c r="N34" s="120"/>
      <c r="O34" s="120"/>
      <c r="P34" s="211"/>
      <c r="Q34" s="238">
        <v>4250</v>
      </c>
      <c r="R34" s="218">
        <v>4320</v>
      </c>
      <c r="S34" s="208">
        <f t="shared" si="4"/>
        <v>1.016470588235294</v>
      </c>
      <c r="T34" s="3"/>
      <c r="U34" s="2"/>
      <c r="V34" s="2"/>
      <c r="W34" s="2"/>
      <c r="X34" s="117"/>
    </row>
    <row r="35" spans="1:24" ht="12.75">
      <c r="A35" s="58">
        <v>632</v>
      </c>
      <c r="B35" s="72" t="s">
        <v>31</v>
      </c>
      <c r="C35" s="35"/>
      <c r="D35" s="35"/>
      <c r="E35" s="49"/>
      <c r="F35" s="213">
        <v>400</v>
      </c>
      <c r="G35" s="213">
        <v>350</v>
      </c>
      <c r="H35" s="235"/>
      <c r="I35" s="235"/>
      <c r="J35" s="213"/>
      <c r="K35" s="213"/>
      <c r="L35" s="237"/>
      <c r="M35" s="120"/>
      <c r="N35" s="120"/>
      <c r="O35" s="120"/>
      <c r="P35" s="211"/>
      <c r="Q35" s="238">
        <v>250</v>
      </c>
      <c r="R35" s="218">
        <v>236</v>
      </c>
      <c r="S35" s="209">
        <f t="shared" si="4"/>
        <v>0.944</v>
      </c>
      <c r="T35" s="3"/>
      <c r="U35" s="2"/>
      <c r="V35" s="2"/>
      <c r="W35" s="2"/>
      <c r="X35" s="117"/>
    </row>
    <row r="36" spans="1:24" ht="12.75">
      <c r="A36" s="58">
        <v>633</v>
      </c>
      <c r="B36" s="72" t="s">
        <v>20</v>
      </c>
      <c r="C36" s="35"/>
      <c r="D36" s="35"/>
      <c r="E36" s="49"/>
      <c r="F36" s="213">
        <v>12000</v>
      </c>
      <c r="G36" s="213">
        <v>12580</v>
      </c>
      <c r="H36" s="235"/>
      <c r="I36" s="235"/>
      <c r="J36" s="213"/>
      <c r="K36" s="213"/>
      <c r="L36" s="237"/>
      <c r="M36" s="120"/>
      <c r="N36" s="120"/>
      <c r="O36" s="120"/>
      <c r="P36" s="211"/>
      <c r="Q36" s="238">
        <v>8500</v>
      </c>
      <c r="R36" s="218">
        <v>8469</v>
      </c>
      <c r="S36" s="209">
        <f t="shared" si="4"/>
        <v>0.9963529411764706</v>
      </c>
      <c r="T36" s="3"/>
      <c r="U36" s="2"/>
      <c r="V36" s="2"/>
      <c r="W36" s="2"/>
      <c r="X36" s="117"/>
    </row>
    <row r="37" spans="1:24" ht="12.75">
      <c r="A37" s="58">
        <v>634</v>
      </c>
      <c r="B37" s="72" t="s">
        <v>22</v>
      </c>
      <c r="C37" s="35"/>
      <c r="D37" s="35"/>
      <c r="E37" s="20"/>
      <c r="F37" s="212">
        <v>700</v>
      </c>
      <c r="G37" s="212">
        <v>430</v>
      </c>
      <c r="H37" s="238"/>
      <c r="I37" s="238"/>
      <c r="J37" s="212"/>
      <c r="K37" s="212"/>
      <c r="L37" s="239"/>
      <c r="M37" s="240"/>
      <c r="N37" s="240"/>
      <c r="O37" s="240"/>
      <c r="P37" s="241"/>
      <c r="Q37" s="241">
        <v>590</v>
      </c>
      <c r="R37" s="217">
        <v>559</v>
      </c>
      <c r="S37" s="204">
        <f t="shared" si="4"/>
        <v>0.9474576271186441</v>
      </c>
      <c r="T37" s="3"/>
      <c r="U37" s="2"/>
      <c r="V37" s="2"/>
      <c r="W37" s="2"/>
      <c r="X37" s="117"/>
    </row>
    <row r="38" spans="1:24" ht="12.75">
      <c r="A38" s="58">
        <v>634</v>
      </c>
      <c r="B38" s="35" t="s">
        <v>34</v>
      </c>
      <c r="C38" s="35"/>
      <c r="D38" s="35"/>
      <c r="E38" s="20"/>
      <c r="F38" s="212">
        <v>500</v>
      </c>
      <c r="G38" s="212">
        <v>170</v>
      </c>
      <c r="H38" s="238"/>
      <c r="I38" s="238"/>
      <c r="J38" s="212"/>
      <c r="K38" s="212"/>
      <c r="L38" s="239"/>
      <c r="M38" s="240"/>
      <c r="N38" s="240"/>
      <c r="O38" s="240"/>
      <c r="P38" s="241"/>
      <c r="Q38" s="241">
        <v>90</v>
      </c>
      <c r="R38" s="217">
        <v>70</v>
      </c>
      <c r="S38" s="204">
        <f t="shared" si="4"/>
        <v>0.7777777777777778</v>
      </c>
      <c r="T38" s="3"/>
      <c r="U38" s="2"/>
      <c r="V38" s="2"/>
      <c r="W38" s="2"/>
      <c r="X38" s="117"/>
    </row>
    <row r="39" spans="1:24" ht="12.75">
      <c r="A39" s="58">
        <v>635</v>
      </c>
      <c r="B39" s="35" t="s">
        <v>36</v>
      </c>
      <c r="C39" s="35"/>
      <c r="D39" s="35"/>
      <c r="E39" s="20"/>
      <c r="F39" s="212">
        <v>4000</v>
      </c>
      <c r="G39" s="212">
        <v>3940</v>
      </c>
      <c r="H39" s="238"/>
      <c r="I39" s="238"/>
      <c r="J39" s="212"/>
      <c r="K39" s="212"/>
      <c r="L39" s="239"/>
      <c r="M39" s="240"/>
      <c r="N39" s="240"/>
      <c r="O39" s="240"/>
      <c r="P39" s="241"/>
      <c r="Q39" s="241">
        <v>2200</v>
      </c>
      <c r="R39" s="217">
        <v>2110</v>
      </c>
      <c r="S39" s="204">
        <f t="shared" si="4"/>
        <v>0.9590909090909091</v>
      </c>
      <c r="T39" s="3"/>
      <c r="U39" s="2"/>
      <c r="V39" s="2"/>
      <c r="W39" s="2"/>
      <c r="X39" s="117"/>
    </row>
    <row r="40" spans="1:24" ht="12.75">
      <c r="A40" s="58">
        <v>637</v>
      </c>
      <c r="B40" s="35" t="s">
        <v>23</v>
      </c>
      <c r="C40" s="35"/>
      <c r="D40" s="35"/>
      <c r="E40" s="20"/>
      <c r="F40" s="212">
        <v>480</v>
      </c>
      <c r="G40" s="212">
        <v>480</v>
      </c>
      <c r="H40" s="238"/>
      <c r="I40" s="238"/>
      <c r="J40" s="212"/>
      <c r="K40" s="212"/>
      <c r="L40" s="239"/>
      <c r="M40" s="240"/>
      <c r="N40" s="240"/>
      <c r="O40" s="240"/>
      <c r="P40" s="241"/>
      <c r="Q40" s="241">
        <v>480</v>
      </c>
      <c r="R40" s="217">
        <v>480</v>
      </c>
      <c r="S40" s="204">
        <f t="shared" si="4"/>
        <v>1</v>
      </c>
      <c r="T40" s="3"/>
      <c r="U40" s="2"/>
      <c r="V40" s="2"/>
      <c r="W40" s="2"/>
      <c r="X40" s="117"/>
    </row>
    <row r="41" spans="1:24" ht="12.75">
      <c r="A41" s="58">
        <v>637</v>
      </c>
      <c r="B41" s="35" t="s">
        <v>24</v>
      </c>
      <c r="C41" s="35"/>
      <c r="D41" s="35"/>
      <c r="E41" s="20"/>
      <c r="F41" s="212">
        <v>400</v>
      </c>
      <c r="G41" s="212">
        <v>310</v>
      </c>
      <c r="H41" s="238"/>
      <c r="I41" s="238"/>
      <c r="J41" s="212"/>
      <c r="K41" s="212"/>
      <c r="L41" s="239"/>
      <c r="M41" s="240"/>
      <c r="N41" s="240"/>
      <c r="O41" s="240"/>
      <c r="P41" s="241"/>
      <c r="Q41" s="212">
        <v>400</v>
      </c>
      <c r="R41" s="217">
        <v>339</v>
      </c>
      <c r="S41" s="204">
        <f t="shared" si="4"/>
        <v>0.8475</v>
      </c>
      <c r="T41" s="3"/>
      <c r="U41" s="2"/>
      <c r="V41" s="2"/>
      <c r="W41" s="2"/>
      <c r="X41" s="117"/>
    </row>
    <row r="42" spans="1:24" ht="12.75">
      <c r="A42" s="255">
        <v>633</v>
      </c>
      <c r="B42" s="35" t="s">
        <v>41</v>
      </c>
      <c r="C42" s="35"/>
      <c r="D42" s="35"/>
      <c r="E42" s="20"/>
      <c r="F42" s="212">
        <v>2000</v>
      </c>
      <c r="G42" s="212"/>
      <c r="H42" s="238"/>
      <c r="I42" s="238"/>
      <c r="J42" s="212"/>
      <c r="K42" s="212"/>
      <c r="L42" s="239"/>
      <c r="M42" s="240"/>
      <c r="N42" s="240"/>
      <c r="O42" s="240"/>
      <c r="P42" s="240"/>
      <c r="Q42" s="241">
        <v>1000</v>
      </c>
      <c r="R42" s="217">
        <v>960</v>
      </c>
      <c r="S42" s="204">
        <f t="shared" si="4"/>
        <v>0.96</v>
      </c>
      <c r="T42" s="3"/>
      <c r="U42" s="2"/>
      <c r="V42" s="2"/>
      <c r="W42" s="2"/>
      <c r="X42" s="117"/>
    </row>
    <row r="43" spans="1:24" ht="12.75">
      <c r="A43" s="252">
        <v>633</v>
      </c>
      <c r="B43" s="30" t="s">
        <v>42</v>
      </c>
      <c r="C43" s="30"/>
      <c r="D43" s="30"/>
      <c r="E43" s="20"/>
      <c r="F43" s="212">
        <v>1000</v>
      </c>
      <c r="G43" s="212">
        <v>830</v>
      </c>
      <c r="H43" s="238"/>
      <c r="I43" s="238"/>
      <c r="J43" s="212"/>
      <c r="K43" s="212"/>
      <c r="L43" s="239"/>
      <c r="M43" s="242"/>
      <c r="N43" s="242"/>
      <c r="O43" s="242"/>
      <c r="P43" s="242"/>
      <c r="Q43" s="242">
        <v>1500</v>
      </c>
      <c r="R43" s="233">
        <v>1458</v>
      </c>
      <c r="S43" s="204">
        <f t="shared" si="4"/>
        <v>0.972</v>
      </c>
      <c r="T43" s="3"/>
      <c r="U43" s="2"/>
      <c r="V43" s="2"/>
      <c r="W43" s="2"/>
      <c r="X43" s="117"/>
    </row>
    <row r="44" spans="1:24" ht="15" thickBot="1">
      <c r="A44" s="252">
        <v>637</v>
      </c>
      <c r="B44" s="35" t="s">
        <v>35</v>
      </c>
      <c r="C44" s="35"/>
      <c r="D44" s="35"/>
      <c r="E44" s="34"/>
      <c r="F44" s="274"/>
      <c r="G44" s="35"/>
      <c r="H44" s="35"/>
      <c r="I44" s="35"/>
      <c r="J44" s="254"/>
      <c r="K44" s="35"/>
      <c r="L44" s="35"/>
      <c r="M44" s="35"/>
      <c r="N44" s="35"/>
      <c r="O44" s="35"/>
      <c r="P44" s="35"/>
      <c r="Q44" s="35"/>
      <c r="R44" s="233">
        <v>63</v>
      </c>
      <c r="S44" s="251"/>
      <c r="T44" s="2"/>
      <c r="U44" s="2"/>
      <c r="V44" s="2"/>
      <c r="W44" s="2"/>
      <c r="X44" s="2"/>
    </row>
    <row r="45" spans="1:24" ht="13.5" thickTop="1">
      <c r="A45" s="5"/>
      <c r="B45" s="47"/>
      <c r="C45" s="2"/>
      <c r="D45" s="2"/>
      <c r="E45" s="6"/>
      <c r="F45" s="6"/>
      <c r="G45" s="6"/>
      <c r="H45" s="129">
        <v>0</v>
      </c>
      <c r="I45" s="2"/>
      <c r="J45" s="2"/>
      <c r="K45" s="7"/>
      <c r="L45" s="2"/>
      <c r="M45" s="2"/>
      <c r="N45" s="2"/>
      <c r="O45" s="2"/>
      <c r="P45" s="2"/>
      <c r="Q45" s="2"/>
      <c r="R45" s="2"/>
      <c r="S45" s="130"/>
      <c r="T45" s="114"/>
      <c r="U45" s="53"/>
      <c r="V45" s="53"/>
      <c r="W45" s="53"/>
      <c r="X45" s="53"/>
    </row>
    <row r="46" spans="1:24" ht="12.75">
      <c r="A46" s="253"/>
      <c r="B46" s="47"/>
      <c r="C46" s="2"/>
      <c r="D46" s="2"/>
      <c r="E46" s="6"/>
      <c r="F46" s="6"/>
      <c r="G46" s="6"/>
      <c r="H46" s="129"/>
      <c r="I46" s="2"/>
      <c r="J46" s="2"/>
      <c r="K46" s="7"/>
      <c r="L46" s="2"/>
      <c r="M46" s="2"/>
      <c r="N46" s="2"/>
      <c r="O46" s="2"/>
      <c r="P46" s="2"/>
      <c r="Q46" s="2"/>
      <c r="R46" s="2"/>
      <c r="S46" s="130"/>
      <c r="T46" s="2"/>
      <c r="U46" s="2"/>
      <c r="V46" s="2"/>
      <c r="W46" s="2"/>
      <c r="X46" s="2"/>
    </row>
    <row r="47" spans="1:24" ht="12.75">
      <c r="A47" s="5"/>
      <c r="B47" s="47"/>
      <c r="C47" s="2"/>
      <c r="D47" s="2"/>
      <c r="E47" s="6"/>
      <c r="F47" s="6"/>
      <c r="G47" s="6"/>
      <c r="H47" s="129"/>
      <c r="I47" s="2"/>
      <c r="J47" s="2"/>
      <c r="K47" s="7"/>
      <c r="L47" s="2"/>
      <c r="M47" s="2"/>
      <c r="N47" s="2"/>
      <c r="O47" s="2"/>
      <c r="P47" s="2"/>
      <c r="Q47" s="2"/>
      <c r="R47" s="2"/>
      <c r="S47" s="130"/>
      <c r="T47" s="2"/>
      <c r="U47" s="2"/>
      <c r="V47" s="2"/>
      <c r="W47" s="2"/>
      <c r="X47" s="2"/>
    </row>
    <row r="48" spans="1:24" ht="12.75">
      <c r="A48" s="5"/>
      <c r="B48" s="47"/>
      <c r="C48" s="2"/>
      <c r="D48" s="2"/>
      <c r="E48" s="6"/>
      <c r="F48" s="6"/>
      <c r="G48" s="6"/>
      <c r="H48" s="129"/>
      <c r="I48" s="2"/>
      <c r="J48" s="2"/>
      <c r="K48" s="7"/>
      <c r="L48" s="2"/>
      <c r="M48" s="2"/>
      <c r="N48" s="2"/>
      <c r="O48" s="2"/>
      <c r="P48" s="2"/>
      <c r="Q48" s="2"/>
      <c r="R48" s="2"/>
      <c r="S48" s="130"/>
      <c r="T48" s="2"/>
      <c r="U48" s="2"/>
      <c r="V48" s="2"/>
      <c r="W48" s="2"/>
      <c r="X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104" t="s">
        <v>10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H52" s="2"/>
      <c r="I52" s="2"/>
      <c r="J52" s="2"/>
    </row>
    <row r="53" ht="12.75">
      <c r="D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Barbora Koníčková</cp:lastModifiedBy>
  <cp:lastPrinted>2023-10-19T09:23:48Z</cp:lastPrinted>
  <dcterms:created xsi:type="dcterms:W3CDTF">2007-10-03T11:39:57Z</dcterms:created>
  <dcterms:modified xsi:type="dcterms:W3CDTF">2024-06-14T13:40:04Z</dcterms:modified>
  <cp:category/>
  <cp:version/>
  <cp:contentType/>
  <cp:contentStatus/>
</cp:coreProperties>
</file>