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<sst xmlns="http://schemas.openxmlformats.org/spreadsheetml/2006/main" count="140" uniqueCount="102">
  <si>
    <t xml:space="preserve">položka </t>
  </si>
  <si>
    <t>NEDAŇOVÉ  PRÍJMY</t>
  </si>
  <si>
    <t>za nákladnú dopravu</t>
  </si>
  <si>
    <t>GRANTY A TRANSFERY</t>
  </si>
  <si>
    <t>04.5.1.</t>
  </si>
  <si>
    <t>materiál,pracovné náradie</t>
  </si>
  <si>
    <t>údržba ciest a chodníkov</t>
  </si>
  <si>
    <t>materiál,náhradné diely</t>
  </si>
  <si>
    <t>PHM,oleje kosačky</t>
  </si>
  <si>
    <t>Bývanie a občianska vybavenosť</t>
  </si>
  <si>
    <t>06.2.0.</t>
  </si>
  <si>
    <t>Rozvoj obcí</t>
  </si>
  <si>
    <t>mzdy,platy a ostatné vyrovnania</t>
  </si>
  <si>
    <t>poistné a príspevky do poisťovní,SF,DDP</t>
  </si>
  <si>
    <t>elektrická energia</t>
  </si>
  <si>
    <t>plyn</t>
  </si>
  <si>
    <t>vodné,stočné</t>
  </si>
  <si>
    <t>telekomunikačné služby</t>
  </si>
  <si>
    <t>poštové služby</t>
  </si>
  <si>
    <t>pracovné náradie</t>
  </si>
  <si>
    <t>tlač-noviny,časopisy</t>
  </si>
  <si>
    <t>pracovné odevy, obuv</t>
  </si>
  <si>
    <t>reprezentačné výdavky</t>
  </si>
  <si>
    <t>školenia,kurzy,semináre</t>
  </si>
  <si>
    <t>ostatné služby</t>
  </si>
  <si>
    <t>audítorske a advokátske služby</t>
  </si>
  <si>
    <t>stravovanie</t>
  </si>
  <si>
    <t>odmeny za práce-DOHODY</t>
  </si>
  <si>
    <t>všeobecný materiál</t>
  </si>
  <si>
    <t>06.4.0.</t>
  </si>
  <si>
    <t>Verejné osvetlenie</t>
  </si>
  <si>
    <t>elektroinštalačný materiál</t>
  </si>
  <si>
    <t>Plnenie</t>
  </si>
  <si>
    <t>v %</t>
  </si>
  <si>
    <t>servisné služby,ostatné služby</t>
  </si>
  <si>
    <t>servis,údržba,opravy-kosačky</t>
  </si>
  <si>
    <t>Rozpočet</t>
  </si>
  <si>
    <t>Bežné príjmy</t>
  </si>
  <si>
    <t>príjem</t>
  </si>
  <si>
    <t>Verejná zeleň</t>
  </si>
  <si>
    <t>autodoprava</t>
  </si>
  <si>
    <t>Správa a údržba ciest-miestne komunikácie</t>
  </si>
  <si>
    <t>Bežné výdaje</t>
  </si>
  <si>
    <t xml:space="preserve"> 1/  Správa a údržba pozemných komunikácií </t>
  </si>
  <si>
    <t xml:space="preserve">  2/  Správa a údržba verejných priestranstiev</t>
  </si>
  <si>
    <t xml:space="preserve">  3/  Verejná zeleň</t>
  </si>
  <si>
    <t xml:space="preserve">  PROGRAM 1 : Prostredie pre život a komunikácie</t>
  </si>
  <si>
    <t xml:space="preserve">   PROGRAM 2 : SLUŽBY OBČANOM</t>
  </si>
  <si>
    <t xml:space="preserve">  5/   Verejné osvetlenie</t>
  </si>
  <si>
    <t xml:space="preserve">Plnenie </t>
  </si>
  <si>
    <t>opat.č.1</t>
  </si>
  <si>
    <t>Rozpočt.</t>
  </si>
  <si>
    <t>opatr.č.1</t>
  </si>
  <si>
    <t>06.6.0.</t>
  </si>
  <si>
    <t>príspevok na separovanie odpadu</t>
  </si>
  <si>
    <t>príspevok na činnosť</t>
  </si>
  <si>
    <t>príspevok na údržbu bytov v majetku mesta</t>
  </si>
  <si>
    <t>plnenie</t>
  </si>
  <si>
    <t>príspevok na čistiacu techniku</t>
  </si>
  <si>
    <t>Vypracovala: Strečanská</t>
  </si>
  <si>
    <t>v%</t>
  </si>
  <si>
    <t>BEŽNÉ PRÍJMY SPOLU</t>
  </si>
  <si>
    <t>BEŽNÉ VÝDAJE SPOLU</t>
  </si>
  <si>
    <r>
      <t xml:space="preserve">           </t>
    </r>
    <r>
      <rPr>
        <b/>
        <sz val="12"/>
        <rFont val="Arial CE"/>
        <family val="0"/>
      </rPr>
      <t xml:space="preserve">  PRÍJMY  SPOLU</t>
    </r>
  </si>
  <si>
    <t>VÝDAJE SPOLU</t>
  </si>
  <si>
    <t>opat.č.1,2</t>
  </si>
  <si>
    <t>opatr.č.1,2</t>
  </si>
  <si>
    <t>príjmy za hrobové miesta</t>
  </si>
  <si>
    <t>štandartná údržba výpočtovej techniky</t>
  </si>
  <si>
    <r>
      <t xml:space="preserve">   </t>
    </r>
    <r>
      <rPr>
        <b/>
        <i/>
        <sz val="10"/>
        <rFont val="Arial CE"/>
        <family val="0"/>
      </rPr>
      <t>4/ Rozvoj obcí</t>
    </r>
  </si>
  <si>
    <t>príjmy z prenajatých bytov</t>
  </si>
  <si>
    <t xml:space="preserve">  1/   Stavby          </t>
  </si>
  <si>
    <t>servis,údržba,opravy,STK</t>
  </si>
  <si>
    <t>k 31.12.</t>
  </si>
  <si>
    <t>k 31.12.18</t>
  </si>
  <si>
    <t>KAPITÁLOVÉ PRÍJMY SPOLU</t>
  </si>
  <si>
    <t>KAPITÁLOVÉ VÝDAJE SPOLU</t>
  </si>
  <si>
    <t>Rozpoč.</t>
  </si>
  <si>
    <t>prídel do sociálneho fondu</t>
  </si>
  <si>
    <t>všeobecné služby</t>
  </si>
  <si>
    <t>opat.1,2</t>
  </si>
  <si>
    <t>príspevok na vývoz BRO</t>
  </si>
  <si>
    <t>DHM-kosačka,vysávač lístia</t>
  </si>
  <si>
    <t>RO</t>
  </si>
  <si>
    <t>č.1</t>
  </si>
  <si>
    <t>č.1,2</t>
  </si>
  <si>
    <t>r.2023</t>
  </si>
  <si>
    <t xml:space="preserve">náhodilé príjmy-preplatky energií,prefak.voľby </t>
  </si>
  <si>
    <t>príspevok na nákup prívesného vozíka</t>
  </si>
  <si>
    <t>PHM-nákladné autá (10)</t>
  </si>
  <si>
    <t>PHM- osobné autá (3)</t>
  </si>
  <si>
    <t>poplatky,diaľničné známky</t>
  </si>
  <si>
    <t>povinné zmluvné poistenie</t>
  </si>
  <si>
    <t>poistné a príspevky do poisťovní,DDP</t>
  </si>
  <si>
    <t>spotrebný materiál,kancelárske potreby</t>
  </si>
  <si>
    <t>poplatky - banka,smeti,SR</t>
  </si>
  <si>
    <t>kamery VPS</t>
  </si>
  <si>
    <t>materiál na opr.a rozšírenie prístrešku na autá</t>
  </si>
  <si>
    <t xml:space="preserve">energie,voda + služby z prenajatých bytov </t>
  </si>
  <si>
    <t>prívesný vozík</t>
  </si>
  <si>
    <t>k 31.12.2023</t>
  </si>
  <si>
    <t>Plnenie  rozpočtu  VPS, m.p.o. Nemšová k 31.12. 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</si>
</sst>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ddd\ d\.\ mmmm\ yyyy"/>
  </numFmts>
  <fonts count="64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sz val="14"/>
      <name val="CG Times"/>
      <family val="1"/>
    </font>
    <font>
      <b/>
      <sz val="12"/>
      <name val="CG Times"/>
      <family val="1"/>
    </font>
    <font>
      <b/>
      <sz val="14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8"/>
      <name val="Arial CE"/>
      <family val="0"/>
    </font>
    <font>
      <sz val="11"/>
      <name val="Arial CE"/>
      <family val="0"/>
    </font>
    <font>
      <b/>
      <i/>
      <sz val="10"/>
      <name val="Bernard MT Condensed"/>
      <family val="1"/>
    </font>
    <font>
      <b/>
      <i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9"/>
      <name val="Arial CE"/>
      <family val="0"/>
    </font>
    <font>
      <i/>
      <sz val="8"/>
      <name val="Arial CE"/>
      <family val="0"/>
    </font>
    <font>
      <i/>
      <sz val="9"/>
      <name val="Arial CE"/>
      <family val="0"/>
    </font>
    <font>
      <b/>
      <i/>
      <sz val="9"/>
      <color indexed="8"/>
      <name val="Arial CE"/>
      <family val="0"/>
    </font>
    <font>
      <b/>
      <i/>
      <sz val="9"/>
      <name val="Arial CE"/>
      <family val="0"/>
    </font>
    <font>
      <b/>
      <sz val="14"/>
      <name val="CG Times"/>
      <family val="1"/>
    </font>
    <font>
      <b/>
      <i/>
      <sz val="10"/>
      <color indexed="8"/>
      <name val="Arial CE"/>
      <family val="0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slantDashDot"/>
    </border>
    <border>
      <left style="thin"/>
      <right style="medium"/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 style="thin"/>
      <top>
        <color indexed="63"/>
      </top>
      <bottom style="mediumDashDot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DashDotDot"/>
    </border>
    <border>
      <left style="medium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 style="slantDashDot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DashDot"/>
    </border>
    <border>
      <left>
        <color indexed="63"/>
      </left>
      <right style="medium"/>
      <top style="mediumDashDot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DashDotDot"/>
    </border>
    <border>
      <left style="double"/>
      <right style="thin"/>
      <top style="double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DashDot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DashDotDot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thin"/>
      <bottom style="slantDashDot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0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2" fillId="0" borderId="21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8" fillId="0" borderId="30" xfId="0" applyFont="1" applyBorder="1" applyAlignment="1">
      <alignment/>
    </xf>
    <xf numFmtId="0" fontId="0" fillId="0" borderId="30" xfId="0" applyBorder="1" applyAlignment="1">
      <alignment/>
    </xf>
    <xf numFmtId="0" fontId="11" fillId="0" borderId="29" xfId="0" applyFont="1" applyBorder="1" applyAlignment="1">
      <alignment/>
    </xf>
    <xf numFmtId="0" fontId="1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33" xfId="0" applyFont="1" applyBorder="1" applyAlignment="1">
      <alignment/>
    </xf>
    <xf numFmtId="0" fontId="11" fillId="0" borderId="34" xfId="0" applyFont="1" applyBorder="1" applyAlignment="1">
      <alignment horizontal="right"/>
    </xf>
    <xf numFmtId="0" fontId="23" fillId="0" borderId="35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35" xfId="0" applyFont="1" applyFill="1" applyBorder="1" applyAlignment="1">
      <alignment/>
    </xf>
    <xf numFmtId="0" fontId="23" fillId="0" borderId="37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0" fontId="24" fillId="0" borderId="38" xfId="0" applyFont="1" applyBorder="1" applyAlignment="1">
      <alignment/>
    </xf>
    <xf numFmtId="0" fontId="24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 horizontal="left"/>
    </xf>
    <xf numFmtId="0" fontId="11" fillId="0" borderId="33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39" xfId="0" applyFont="1" applyBorder="1" applyAlignment="1">
      <alignment/>
    </xf>
    <xf numFmtId="0" fontId="11" fillId="0" borderId="24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4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36" xfId="0" applyFont="1" applyBorder="1" applyAlignment="1">
      <alignment/>
    </xf>
    <xf numFmtId="0" fontId="13" fillId="0" borderId="26" xfId="0" applyFont="1" applyBorder="1" applyAlignment="1">
      <alignment horizontal="right"/>
    </xf>
    <xf numFmtId="0" fontId="20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51" xfId="0" applyFont="1" applyBorder="1" applyAlignment="1">
      <alignment/>
    </xf>
    <xf numFmtId="0" fontId="0" fillId="0" borderId="52" xfId="0" applyBorder="1" applyAlignment="1">
      <alignment/>
    </xf>
    <xf numFmtId="0" fontId="3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47" xfId="0" applyFont="1" applyBorder="1" applyAlignment="1">
      <alignment/>
    </xf>
    <xf numFmtId="0" fontId="25" fillId="0" borderId="14" xfId="0" applyFont="1" applyBorder="1" applyAlignment="1">
      <alignment/>
    </xf>
    <xf numFmtId="14" fontId="25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5" fillId="0" borderId="54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9" fontId="11" fillId="0" borderId="54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7" fillId="0" borderId="10" xfId="0" applyFont="1" applyBorder="1" applyAlignment="1">
      <alignment/>
    </xf>
    <xf numFmtId="0" fontId="14" fillId="0" borderId="58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59" xfId="0" applyBorder="1" applyAlignment="1">
      <alignment/>
    </xf>
    <xf numFmtId="0" fontId="1" fillId="0" borderId="25" xfId="0" applyFont="1" applyBorder="1" applyAlignment="1">
      <alignment/>
    </xf>
    <xf numFmtId="0" fontId="0" fillId="0" borderId="51" xfId="0" applyBorder="1" applyAlignment="1">
      <alignment/>
    </xf>
    <xf numFmtId="0" fontId="1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14" fillId="0" borderId="60" xfId="0" applyFont="1" applyBorder="1" applyAlignment="1">
      <alignment horizontal="center"/>
    </xf>
    <xf numFmtId="9" fontId="11" fillId="0" borderId="32" xfId="0" applyNumberFormat="1" applyFont="1" applyBorder="1" applyAlignment="1">
      <alignment/>
    </xf>
    <xf numFmtId="9" fontId="11" fillId="0" borderId="0" xfId="0" applyNumberFormat="1" applyFont="1" applyBorder="1" applyAlignment="1">
      <alignment/>
    </xf>
    <xf numFmtId="0" fontId="14" fillId="0" borderId="61" xfId="0" applyFont="1" applyBorder="1" applyAlignment="1">
      <alignment/>
    </xf>
    <xf numFmtId="0" fontId="12" fillId="0" borderId="62" xfId="0" applyFont="1" applyBorder="1" applyAlignment="1">
      <alignment horizontal="right"/>
    </xf>
    <xf numFmtId="0" fontId="14" fillId="0" borderId="63" xfId="0" applyFont="1" applyBorder="1" applyAlignment="1">
      <alignment/>
    </xf>
    <xf numFmtId="9" fontId="7" fillId="0" borderId="26" xfId="0" applyNumberFormat="1" applyFont="1" applyBorder="1" applyAlignment="1">
      <alignment/>
    </xf>
    <xf numFmtId="0" fontId="11" fillId="0" borderId="64" xfId="0" applyFont="1" applyBorder="1" applyAlignment="1">
      <alignment/>
    </xf>
    <xf numFmtId="0" fontId="0" fillId="0" borderId="64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14" fillId="0" borderId="18" xfId="0" applyFont="1" applyBorder="1" applyAlignment="1">
      <alignment/>
    </xf>
    <xf numFmtId="0" fontId="11" fillId="0" borderId="65" xfId="0" applyFont="1" applyBorder="1" applyAlignment="1">
      <alignment horizontal="left"/>
    </xf>
    <xf numFmtId="0" fontId="11" fillId="0" borderId="32" xfId="0" applyFont="1" applyBorder="1" applyAlignment="1">
      <alignment/>
    </xf>
    <xf numFmtId="0" fontId="14" fillId="0" borderId="54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4" fillId="0" borderId="66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26" xfId="0" applyFont="1" applyBorder="1" applyAlignment="1">
      <alignment/>
    </xf>
    <xf numFmtId="0" fontId="2" fillId="0" borderId="45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55" xfId="0" applyFont="1" applyBorder="1" applyAlignment="1">
      <alignment/>
    </xf>
    <xf numFmtId="9" fontId="2" fillId="0" borderId="67" xfId="0" applyNumberFormat="1" applyFont="1" applyBorder="1" applyAlignment="1">
      <alignment horizontal="right"/>
    </xf>
    <xf numFmtId="9" fontId="2" fillId="0" borderId="33" xfId="0" applyNumberFormat="1" applyFont="1" applyBorder="1" applyAlignment="1">
      <alignment/>
    </xf>
    <xf numFmtId="0" fontId="2" fillId="0" borderId="6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69" xfId="0" applyFont="1" applyBorder="1" applyAlignment="1">
      <alignment horizontal="right"/>
    </xf>
    <xf numFmtId="9" fontId="2" fillId="0" borderId="7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57" xfId="0" applyFont="1" applyBorder="1" applyAlignment="1">
      <alignment/>
    </xf>
    <xf numFmtId="0" fontId="1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47" xfId="0" applyFont="1" applyFill="1" applyBorder="1" applyAlignment="1">
      <alignment/>
    </xf>
    <xf numFmtId="0" fontId="3" fillId="0" borderId="45" xfId="0" applyFont="1" applyBorder="1" applyAlignment="1">
      <alignment/>
    </xf>
    <xf numFmtId="0" fontId="11" fillId="0" borderId="71" xfId="0" applyFont="1" applyBorder="1" applyAlignment="1">
      <alignment/>
    </xf>
    <xf numFmtId="0" fontId="13" fillId="0" borderId="69" xfId="0" applyFont="1" applyBorder="1" applyAlignment="1">
      <alignment horizontal="center"/>
    </xf>
    <xf numFmtId="0" fontId="2" fillId="0" borderId="57" xfId="0" applyFont="1" applyBorder="1" applyAlignment="1">
      <alignment horizontal="right"/>
    </xf>
    <xf numFmtId="0" fontId="22" fillId="0" borderId="69" xfId="0" applyFont="1" applyBorder="1" applyAlignment="1">
      <alignment horizontal="center"/>
    </xf>
    <xf numFmtId="0" fontId="3" fillId="0" borderId="72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6" fillId="0" borderId="75" xfId="0" applyFont="1" applyBorder="1" applyAlignment="1">
      <alignment horizontal="right"/>
    </xf>
    <xf numFmtId="0" fontId="3" fillId="0" borderId="76" xfId="0" applyFont="1" applyBorder="1" applyAlignment="1">
      <alignment horizontal="left"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11" fillId="0" borderId="80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11" fillId="0" borderId="60" xfId="0" applyFont="1" applyBorder="1" applyAlignment="1">
      <alignment/>
    </xf>
    <xf numFmtId="0" fontId="0" fillId="0" borderId="81" xfId="0" applyBorder="1" applyAlignment="1">
      <alignment/>
    </xf>
    <xf numFmtId="0" fontId="5" fillId="0" borderId="24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11" fillId="0" borderId="83" xfId="0" applyFont="1" applyBorder="1" applyAlignment="1">
      <alignment/>
    </xf>
    <xf numFmtId="9" fontId="11" fillId="0" borderId="2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23" fillId="0" borderId="48" xfId="0" applyFont="1" applyBorder="1" applyAlignment="1">
      <alignment/>
    </xf>
    <xf numFmtId="0" fontId="11" fillId="0" borderId="19" xfId="0" applyFont="1" applyBorder="1" applyAlignment="1">
      <alignment/>
    </xf>
    <xf numFmtId="0" fontId="23" fillId="0" borderId="84" xfId="0" applyFont="1" applyBorder="1" applyAlignment="1">
      <alignment/>
    </xf>
    <xf numFmtId="0" fontId="23" fillId="0" borderId="37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55" xfId="0" applyBorder="1" applyAlignment="1">
      <alignment/>
    </xf>
    <xf numFmtId="0" fontId="20" fillId="0" borderId="53" xfId="0" applyFont="1" applyBorder="1" applyAlignment="1">
      <alignment/>
    </xf>
    <xf numFmtId="0" fontId="0" fillId="0" borderId="85" xfId="0" applyBorder="1" applyAlignment="1">
      <alignment/>
    </xf>
    <xf numFmtId="0" fontId="0" fillId="0" borderId="7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2" fillId="0" borderId="17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57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45" xfId="0" applyBorder="1" applyAlignment="1">
      <alignment/>
    </xf>
    <xf numFmtId="0" fontId="2" fillId="0" borderId="70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2" fillId="0" borderId="91" xfId="0" applyFont="1" applyBorder="1" applyAlignment="1">
      <alignment/>
    </xf>
    <xf numFmtId="9" fontId="2" fillId="0" borderId="91" xfId="0" applyNumberFormat="1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 horizontal="right"/>
    </xf>
    <xf numFmtId="9" fontId="2" fillId="0" borderId="25" xfId="0" applyNumberFormat="1" applyFont="1" applyBorder="1" applyAlignment="1">
      <alignment/>
    </xf>
    <xf numFmtId="0" fontId="2" fillId="0" borderId="64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54" xfId="0" applyFont="1" applyBorder="1" applyAlignment="1">
      <alignment/>
    </xf>
    <xf numFmtId="9" fontId="2" fillId="0" borderId="57" xfId="0" applyNumberFormat="1" applyFont="1" applyBorder="1" applyAlignment="1">
      <alignment/>
    </xf>
    <xf numFmtId="0" fontId="2" fillId="0" borderId="94" xfId="0" applyFont="1" applyBorder="1" applyAlignment="1">
      <alignment/>
    </xf>
    <xf numFmtId="9" fontId="2" fillId="0" borderId="67" xfId="0" applyNumberFormat="1" applyFont="1" applyBorder="1" applyAlignment="1">
      <alignment/>
    </xf>
    <xf numFmtId="0" fontId="2" fillId="0" borderId="95" xfId="0" applyFont="1" applyBorder="1" applyAlignment="1">
      <alignment/>
    </xf>
    <xf numFmtId="9" fontId="2" fillId="0" borderId="5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1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8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96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2" fillId="0" borderId="56" xfId="0" applyFont="1" applyBorder="1" applyAlignment="1">
      <alignment/>
    </xf>
    <xf numFmtId="9" fontId="2" fillId="0" borderId="70" xfId="0" applyNumberFormat="1" applyFont="1" applyBorder="1" applyAlignment="1">
      <alignment/>
    </xf>
    <xf numFmtId="9" fontId="2" fillId="0" borderId="29" xfId="0" applyNumberFormat="1" applyFont="1" applyBorder="1" applyAlignment="1">
      <alignment/>
    </xf>
    <xf numFmtId="0" fontId="2" fillId="0" borderId="59" xfId="0" applyFont="1" applyBorder="1" applyAlignment="1">
      <alignment/>
    </xf>
    <xf numFmtId="0" fontId="2" fillId="0" borderId="85" xfId="0" applyFont="1" applyBorder="1" applyAlignment="1">
      <alignment/>
    </xf>
    <xf numFmtId="9" fontId="2" fillId="0" borderId="55" xfId="0" applyNumberFormat="1" applyFont="1" applyBorder="1" applyAlignment="1">
      <alignment/>
    </xf>
    <xf numFmtId="0" fontId="2" fillId="0" borderId="96" xfId="0" applyFont="1" applyBorder="1" applyAlignment="1">
      <alignment/>
    </xf>
    <xf numFmtId="0" fontId="26" fillId="0" borderId="97" xfId="0" applyFont="1" applyFill="1" applyBorder="1" applyAlignment="1">
      <alignment/>
    </xf>
    <xf numFmtId="0" fontId="26" fillId="0" borderId="98" xfId="0" applyFont="1" applyBorder="1" applyAlignment="1">
      <alignment/>
    </xf>
    <xf numFmtId="0" fontId="12" fillId="0" borderId="98" xfId="0" applyFont="1" applyBorder="1" applyAlignment="1">
      <alignment/>
    </xf>
    <xf numFmtId="0" fontId="26" fillId="0" borderId="97" xfId="0" applyFont="1" applyBorder="1" applyAlignment="1">
      <alignment/>
    </xf>
    <xf numFmtId="0" fontId="4" fillId="0" borderId="99" xfId="0" applyFont="1" applyBorder="1" applyAlignment="1">
      <alignment/>
    </xf>
    <xf numFmtId="0" fontId="20" fillId="33" borderId="0" xfId="0" applyFont="1" applyFill="1" applyBorder="1" applyAlignment="1">
      <alignment/>
    </xf>
    <xf numFmtId="0" fontId="0" fillId="0" borderId="33" xfId="0" applyBorder="1" applyAlignment="1">
      <alignment/>
    </xf>
    <xf numFmtId="0" fontId="2" fillId="0" borderId="45" xfId="0" applyFont="1" applyBorder="1" applyAlignment="1">
      <alignment/>
    </xf>
    <xf numFmtId="0" fontId="0" fillId="0" borderId="100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3" fillId="0" borderId="103" xfId="0" applyFont="1" applyBorder="1" applyAlignment="1">
      <alignment/>
    </xf>
    <xf numFmtId="0" fontId="11" fillId="0" borderId="104" xfId="0" applyFont="1" applyBorder="1" applyAlignment="1">
      <alignment/>
    </xf>
    <xf numFmtId="0" fontId="13" fillId="0" borderId="105" xfId="0" applyFont="1" applyBorder="1" applyAlignment="1">
      <alignment horizontal="center"/>
    </xf>
    <xf numFmtId="0" fontId="0" fillId="0" borderId="106" xfId="0" applyBorder="1" applyAlignment="1">
      <alignment/>
    </xf>
    <xf numFmtId="0" fontId="20" fillId="0" borderId="30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31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14" fontId="21" fillId="0" borderId="39" xfId="0" applyNumberFormat="1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10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68" xfId="0" applyBorder="1" applyAlignment="1">
      <alignment/>
    </xf>
    <xf numFmtId="0" fontId="0" fillId="0" borderId="26" xfId="0" applyBorder="1" applyAlignment="1">
      <alignment/>
    </xf>
    <xf numFmtId="0" fontId="0" fillId="0" borderId="6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3" fillId="0" borderId="113" xfId="0" applyFont="1" applyBorder="1" applyAlignment="1">
      <alignment/>
    </xf>
    <xf numFmtId="0" fontId="11" fillId="0" borderId="0" xfId="0" applyFont="1" applyBorder="1" applyAlignment="1">
      <alignment horizontal="left"/>
    </xf>
    <xf numFmtId="9" fontId="2" fillId="0" borderId="94" xfId="0" applyNumberFormat="1" applyFont="1" applyBorder="1" applyAlignment="1">
      <alignment/>
    </xf>
    <xf numFmtId="0" fontId="20" fillId="0" borderId="53" xfId="0" applyFont="1" applyBorder="1" applyAlignment="1">
      <alignment horizontal="left"/>
    </xf>
    <xf numFmtId="0" fontId="24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24" fillId="0" borderId="48" xfId="0" applyFont="1" applyBorder="1" applyAlignment="1">
      <alignment/>
    </xf>
    <xf numFmtId="9" fontId="24" fillId="0" borderId="114" xfId="0" applyNumberFormat="1" applyFont="1" applyBorder="1" applyAlignment="1">
      <alignment/>
    </xf>
    <xf numFmtId="0" fontId="20" fillId="33" borderId="14" xfId="0" applyFont="1" applyFill="1" applyBorder="1" applyAlignment="1">
      <alignment/>
    </xf>
    <xf numFmtId="0" fontId="20" fillId="0" borderId="1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115" xfId="0" applyFont="1" applyBorder="1" applyAlignment="1">
      <alignment/>
    </xf>
    <xf numFmtId="0" fontId="20" fillId="0" borderId="26" xfId="0" applyFont="1" applyBorder="1" applyAlignment="1">
      <alignment/>
    </xf>
    <xf numFmtId="0" fontId="3" fillId="0" borderId="86" xfId="0" applyFont="1" applyBorder="1" applyAlignment="1">
      <alignment/>
    </xf>
    <xf numFmtId="9" fontId="21" fillId="34" borderId="0" xfId="0" applyNumberFormat="1" applyFont="1" applyFill="1" applyBorder="1" applyAlignment="1">
      <alignment/>
    </xf>
    <xf numFmtId="0" fontId="0" fillId="0" borderId="116" xfId="0" applyBorder="1" applyAlignment="1">
      <alignment/>
    </xf>
    <xf numFmtId="0" fontId="14" fillId="34" borderId="54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9" fontId="21" fillId="34" borderId="31" xfId="0" applyNumberFormat="1" applyFont="1" applyFill="1" applyBorder="1" applyAlignment="1">
      <alignment/>
    </xf>
    <xf numFmtId="9" fontId="21" fillId="34" borderId="57" xfId="0" applyNumberFormat="1" applyFont="1" applyFill="1" applyBorder="1" applyAlignment="1">
      <alignment/>
    </xf>
    <xf numFmtId="9" fontId="21" fillId="34" borderId="67" xfId="0" applyNumberFormat="1" applyFont="1" applyFill="1" applyBorder="1" applyAlignment="1">
      <alignment/>
    </xf>
    <xf numFmtId="9" fontId="12" fillId="34" borderId="31" xfId="0" applyNumberFormat="1" applyFont="1" applyFill="1" applyBorder="1" applyAlignment="1">
      <alignment/>
    </xf>
    <xf numFmtId="0" fontId="14" fillId="34" borderId="17" xfId="0" applyFont="1" applyFill="1" applyBorder="1" applyAlignment="1">
      <alignment horizontal="center"/>
    </xf>
    <xf numFmtId="0" fontId="27" fillId="34" borderId="25" xfId="0" applyFont="1" applyFill="1" applyBorder="1" applyAlignment="1">
      <alignment horizontal="center"/>
    </xf>
    <xf numFmtId="0" fontId="0" fillId="34" borderId="54" xfId="0" applyFill="1" applyBorder="1" applyAlignment="1">
      <alignment/>
    </xf>
    <xf numFmtId="9" fontId="27" fillId="34" borderId="99" xfId="0" applyNumberFormat="1" applyFont="1" applyFill="1" applyBorder="1" applyAlignment="1">
      <alignment/>
    </xf>
    <xf numFmtId="0" fontId="11" fillId="34" borderId="25" xfId="0" applyFont="1" applyFill="1" applyBorder="1" applyAlignment="1">
      <alignment/>
    </xf>
    <xf numFmtId="9" fontId="21" fillId="34" borderId="54" xfId="0" applyNumberFormat="1" applyFont="1" applyFill="1" applyBorder="1" applyAlignment="1">
      <alignment/>
    </xf>
    <xf numFmtId="0" fontId="2" fillId="0" borderId="57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0" fillId="0" borderId="117" xfId="0" applyBorder="1" applyAlignment="1">
      <alignment/>
    </xf>
    <xf numFmtId="0" fontId="3" fillId="0" borderId="117" xfId="0" applyFont="1" applyBorder="1" applyAlignment="1">
      <alignment/>
    </xf>
    <xf numFmtId="0" fontId="0" fillId="0" borderId="82" xfId="0" applyBorder="1" applyAlignment="1">
      <alignment horizontal="left"/>
    </xf>
    <xf numFmtId="0" fontId="0" fillId="0" borderId="118" xfId="0" applyBorder="1" applyAlignment="1">
      <alignment/>
    </xf>
    <xf numFmtId="9" fontId="14" fillId="34" borderId="30" xfId="0" applyNumberFormat="1" applyFont="1" applyFill="1" applyBorder="1" applyAlignment="1">
      <alignment/>
    </xf>
    <xf numFmtId="9" fontId="27" fillId="34" borderId="60" xfId="0" applyNumberFormat="1" applyFont="1" applyFill="1" applyBorder="1" applyAlignment="1">
      <alignment/>
    </xf>
    <xf numFmtId="0" fontId="11" fillId="0" borderId="67" xfId="0" applyFont="1" applyBorder="1" applyAlignment="1">
      <alignment horizontal="left"/>
    </xf>
    <xf numFmtId="0" fontId="0" fillId="0" borderId="95" xfId="0" applyBorder="1" applyAlignment="1">
      <alignment/>
    </xf>
    <xf numFmtId="0" fontId="0" fillId="0" borderId="95" xfId="0" applyFont="1" applyBorder="1" applyAlignment="1">
      <alignment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3" fillId="0" borderId="119" xfId="0" applyFont="1" applyBorder="1" applyAlignment="1">
      <alignment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3" fillId="0" borderId="122" xfId="0" applyFont="1" applyBorder="1" applyAlignment="1">
      <alignment/>
    </xf>
    <xf numFmtId="9" fontId="27" fillId="34" borderId="113" xfId="0" applyNumberFormat="1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20" fillId="35" borderId="57" xfId="0" applyFont="1" applyFill="1" applyBorder="1" applyAlignment="1">
      <alignment/>
    </xf>
    <xf numFmtId="0" fontId="20" fillId="35" borderId="67" xfId="0" applyFont="1" applyFill="1" applyBorder="1" applyAlignment="1">
      <alignment/>
    </xf>
    <xf numFmtId="0" fontId="20" fillId="35" borderId="70" xfId="0" applyFont="1" applyFill="1" applyBorder="1" applyAlignment="1">
      <alignment/>
    </xf>
    <xf numFmtId="0" fontId="20" fillId="35" borderId="54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57" xfId="0" applyFont="1" applyFill="1" applyBorder="1" applyAlignment="1">
      <alignment/>
    </xf>
    <xf numFmtId="0" fontId="0" fillId="35" borderId="124" xfId="0" applyFill="1" applyBorder="1" applyAlignment="1">
      <alignment/>
    </xf>
    <xf numFmtId="0" fontId="3" fillId="35" borderId="113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26" fillId="35" borderId="98" xfId="0" applyFont="1" applyFill="1" applyBorder="1" applyAlignment="1">
      <alignment/>
    </xf>
    <xf numFmtId="0" fontId="20" fillId="35" borderId="25" xfId="0" applyFont="1" applyFill="1" applyBorder="1" applyAlignment="1">
      <alignment/>
    </xf>
    <xf numFmtId="0" fontId="20" fillId="35" borderId="31" xfId="0" applyFont="1" applyFill="1" applyBorder="1" applyAlignment="1">
      <alignment/>
    </xf>
    <xf numFmtId="0" fontId="26" fillId="35" borderId="97" xfId="0" applyFont="1" applyFill="1" applyBorder="1" applyAlignment="1">
      <alignment/>
    </xf>
    <xf numFmtId="0" fontId="12" fillId="35" borderId="98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4" fillId="35" borderId="99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0" fillId="35" borderId="60" xfId="0" applyFont="1" applyFill="1" applyBorder="1" applyAlignment="1">
      <alignment/>
    </xf>
    <xf numFmtId="0" fontId="27" fillId="35" borderId="54" xfId="0" applyFont="1" applyFill="1" applyBorder="1" applyAlignment="1">
      <alignment horizontal="center"/>
    </xf>
    <xf numFmtId="0" fontId="14" fillId="35" borderId="80" xfId="0" applyFont="1" applyFill="1" applyBorder="1" applyAlignment="1">
      <alignment horizontal="center"/>
    </xf>
    <xf numFmtId="0" fontId="14" fillId="35" borderId="54" xfId="0" applyFont="1" applyFill="1" applyBorder="1" applyAlignment="1">
      <alignment horizontal="center"/>
    </xf>
    <xf numFmtId="0" fontId="27" fillId="35" borderId="60" xfId="0" applyFont="1" applyFill="1" applyBorder="1" applyAlignment="1">
      <alignment horizontal="center"/>
    </xf>
    <xf numFmtId="0" fontId="3" fillId="35" borderId="54" xfId="0" applyFont="1" applyFill="1" applyBorder="1" applyAlignment="1">
      <alignment/>
    </xf>
    <xf numFmtId="0" fontId="14" fillId="35" borderId="94" xfId="0" applyFont="1" applyFill="1" applyBorder="1" applyAlignment="1">
      <alignment horizontal="center"/>
    </xf>
    <xf numFmtId="0" fontId="27" fillId="35" borderId="25" xfId="0" applyFont="1" applyFill="1" applyBorder="1" applyAlignment="1">
      <alignment horizontal="center"/>
    </xf>
    <xf numFmtId="0" fontId="0" fillId="35" borderId="54" xfId="0" applyFill="1" applyBorder="1" applyAlignment="1">
      <alignment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14" fontId="14" fillId="35" borderId="25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14" fillId="34" borderId="18" xfId="0" applyFont="1" applyFill="1" applyBorder="1" applyAlignment="1">
      <alignment horizontal="center"/>
    </xf>
    <xf numFmtId="0" fontId="27" fillId="34" borderId="18" xfId="0" applyFont="1" applyFill="1" applyBorder="1" applyAlignment="1">
      <alignment horizontal="center"/>
    </xf>
    <xf numFmtId="0" fontId="14" fillId="34" borderId="26" xfId="0" applyFont="1" applyFill="1" applyBorder="1" applyAlignment="1">
      <alignment/>
    </xf>
    <xf numFmtId="0" fontId="14" fillId="0" borderId="40" xfId="0" applyFont="1" applyBorder="1" applyAlignment="1">
      <alignment horizontal="center"/>
    </xf>
    <xf numFmtId="0" fontId="0" fillId="0" borderId="48" xfId="0" applyBorder="1" applyAlignment="1">
      <alignment/>
    </xf>
    <xf numFmtId="0" fontId="11" fillId="0" borderId="37" xfId="0" applyFont="1" applyBorder="1" applyAlignment="1">
      <alignment/>
    </xf>
    <xf numFmtId="0" fontId="0" fillId="0" borderId="127" xfId="0" applyBorder="1" applyAlignment="1">
      <alignment/>
    </xf>
    <xf numFmtId="0" fontId="4" fillId="0" borderId="37" xfId="0" applyFont="1" applyBorder="1" applyAlignment="1">
      <alignment/>
    </xf>
    <xf numFmtId="0" fontId="4" fillId="0" borderId="90" xfId="0" applyFont="1" applyBorder="1" applyAlignment="1">
      <alignment/>
    </xf>
    <xf numFmtId="0" fontId="1" fillId="0" borderId="37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37" xfId="0" applyFont="1" applyFill="1" applyBorder="1" applyAlignment="1">
      <alignment/>
    </xf>
    <xf numFmtId="9" fontId="14" fillId="0" borderId="9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4" xfId="0" applyBorder="1" applyAlignment="1">
      <alignment/>
    </xf>
    <xf numFmtId="0" fontId="0" fillId="0" borderId="94" xfId="0" applyBorder="1" applyAlignment="1">
      <alignment/>
    </xf>
    <xf numFmtId="0" fontId="11" fillId="0" borderId="81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80" xfId="0" applyFont="1" applyBorder="1" applyAlignment="1">
      <alignment horizontal="right"/>
    </xf>
    <xf numFmtId="9" fontId="2" fillId="0" borderId="80" xfId="0" applyNumberFormat="1" applyFont="1" applyBorder="1" applyAlignment="1">
      <alignment/>
    </xf>
    <xf numFmtId="0" fontId="20" fillId="35" borderId="29" xfId="0" applyFont="1" applyFill="1" applyBorder="1" applyAlignment="1">
      <alignment/>
    </xf>
    <xf numFmtId="0" fontId="1" fillId="0" borderId="39" xfId="0" applyFont="1" applyBorder="1" applyAlignment="1">
      <alignment/>
    </xf>
    <xf numFmtId="0" fontId="18" fillId="0" borderId="23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26" fillId="0" borderId="36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56" xfId="0" applyFont="1" applyBorder="1" applyAlignment="1">
      <alignment/>
    </xf>
    <xf numFmtId="0" fontId="24" fillId="0" borderId="67" xfId="0" applyFont="1" applyBorder="1" applyAlignment="1">
      <alignment/>
    </xf>
    <xf numFmtId="0" fontId="24" fillId="0" borderId="29" xfId="0" applyFont="1" applyBorder="1" applyAlignment="1">
      <alignment horizontal="right"/>
    </xf>
    <xf numFmtId="0" fontId="24" fillId="0" borderId="45" xfId="0" applyFont="1" applyBorder="1" applyAlignment="1">
      <alignment/>
    </xf>
    <xf numFmtId="0" fontId="5" fillId="0" borderId="128" xfId="0" applyFont="1" applyBorder="1" applyAlignment="1">
      <alignment horizontal="left"/>
    </xf>
    <xf numFmtId="0" fontId="5" fillId="0" borderId="117" xfId="0" applyFont="1" applyBorder="1" applyAlignment="1">
      <alignment/>
    </xf>
    <xf numFmtId="0" fontId="5" fillId="0" borderId="129" xfId="0" applyFont="1" applyBorder="1" applyAlignment="1">
      <alignment/>
    </xf>
    <xf numFmtId="0" fontId="3" fillId="0" borderId="130" xfId="0" applyFont="1" applyBorder="1" applyAlignment="1">
      <alignment/>
    </xf>
    <xf numFmtId="0" fontId="3" fillId="35" borderId="131" xfId="0" applyFont="1" applyFill="1" applyBorder="1" applyAlignment="1">
      <alignment/>
    </xf>
    <xf numFmtId="0" fontId="4" fillId="0" borderId="51" xfId="0" applyFont="1" applyBorder="1" applyAlignment="1">
      <alignment/>
    </xf>
    <xf numFmtId="0" fontId="3" fillId="0" borderId="0" xfId="0" applyFont="1" applyAlignment="1">
      <alignment/>
    </xf>
    <xf numFmtId="0" fontId="3" fillId="35" borderId="25" xfId="0" applyFont="1" applyFill="1" applyBorder="1" applyAlignment="1">
      <alignment/>
    </xf>
    <xf numFmtId="0" fontId="0" fillId="0" borderId="124" xfId="0" applyBorder="1" applyAlignment="1">
      <alignment/>
    </xf>
    <xf numFmtId="0" fontId="2" fillId="0" borderId="124" xfId="0" applyFont="1" applyBorder="1" applyAlignment="1">
      <alignment/>
    </xf>
    <xf numFmtId="9" fontId="2" fillId="0" borderId="103" xfId="0" applyNumberFormat="1" applyFont="1" applyBorder="1" applyAlignment="1">
      <alignment/>
    </xf>
    <xf numFmtId="0" fontId="2" fillId="0" borderId="103" xfId="0" applyFont="1" applyBorder="1" applyAlignment="1">
      <alignment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/>
    </xf>
    <xf numFmtId="0" fontId="20" fillId="35" borderId="124" xfId="0" applyFont="1" applyFill="1" applyBorder="1" applyAlignment="1">
      <alignment/>
    </xf>
    <xf numFmtId="0" fontId="2" fillId="0" borderId="114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11" fillId="0" borderId="132" xfId="0" applyFont="1" applyBorder="1" applyAlignment="1">
      <alignment/>
    </xf>
    <xf numFmtId="0" fontId="11" fillId="0" borderId="28" xfId="0" applyFont="1" applyBorder="1" applyAlignment="1">
      <alignment/>
    </xf>
    <xf numFmtId="0" fontId="4" fillId="35" borderId="90" xfId="0" applyFont="1" applyFill="1" applyBorder="1" applyAlignment="1">
      <alignment/>
    </xf>
    <xf numFmtId="0" fontId="4" fillId="35" borderId="133" xfId="0" applyFont="1" applyFill="1" applyBorder="1" applyAlignment="1">
      <alignment/>
    </xf>
    <xf numFmtId="9" fontId="21" fillId="34" borderId="108" xfId="45" applyFont="1" applyFill="1" applyBorder="1" applyAlignment="1">
      <alignment/>
    </xf>
    <xf numFmtId="9" fontId="21" fillId="34" borderId="109" xfId="45" applyFont="1" applyFill="1" applyBorder="1" applyAlignment="1">
      <alignment/>
    </xf>
    <xf numFmtId="9" fontId="21" fillId="34" borderId="69" xfId="45" applyFont="1" applyFill="1" applyBorder="1" applyAlignment="1">
      <alignment/>
    </xf>
    <xf numFmtId="9" fontId="21" fillId="34" borderId="68" xfId="45" applyFont="1" applyFill="1" applyBorder="1" applyAlignment="1">
      <alignment/>
    </xf>
    <xf numFmtId="9" fontId="21" fillId="34" borderId="34" xfId="45" applyFont="1" applyFill="1" applyBorder="1" applyAlignment="1">
      <alignment/>
    </xf>
    <xf numFmtId="9" fontId="21" fillId="34" borderId="26" xfId="45" applyFont="1" applyFill="1" applyBorder="1" applyAlignment="1">
      <alignment/>
    </xf>
    <xf numFmtId="0" fontId="14" fillId="34" borderId="80" xfId="0" applyFont="1" applyFill="1" applyBorder="1" applyAlignment="1">
      <alignment horizontal="center"/>
    </xf>
    <xf numFmtId="0" fontId="27" fillId="34" borderId="60" xfId="0" applyFont="1" applyFill="1" applyBorder="1" applyAlignment="1">
      <alignment horizontal="center"/>
    </xf>
    <xf numFmtId="0" fontId="14" fillId="0" borderId="32" xfId="0" applyFont="1" applyBorder="1" applyAlignment="1">
      <alignment/>
    </xf>
    <xf numFmtId="0" fontId="23" fillId="0" borderId="48" xfId="0" applyFont="1" applyFill="1" applyBorder="1" applyAlignment="1">
      <alignment/>
    </xf>
    <xf numFmtId="0" fontId="3" fillId="0" borderId="79" xfId="0" applyFont="1" applyBorder="1" applyAlignment="1">
      <alignment/>
    </xf>
    <xf numFmtId="0" fontId="2" fillId="0" borderId="36" xfId="0" applyFont="1" applyBorder="1" applyAlignment="1">
      <alignment/>
    </xf>
    <xf numFmtId="0" fontId="20" fillId="0" borderId="98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/>
    </xf>
    <xf numFmtId="0" fontId="3" fillId="0" borderId="47" xfId="0" applyFont="1" applyBorder="1" applyAlignment="1">
      <alignment/>
    </xf>
    <xf numFmtId="0" fontId="13" fillId="0" borderId="47" xfId="0" applyFont="1" applyBorder="1" applyAlignment="1">
      <alignment horizontal="center"/>
    </xf>
    <xf numFmtId="0" fontId="11" fillId="33" borderId="47" xfId="0" applyFont="1" applyFill="1" applyBorder="1" applyAlignment="1">
      <alignment/>
    </xf>
    <xf numFmtId="0" fontId="3" fillId="0" borderId="33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1" fillId="33" borderId="33" xfId="0" applyFont="1" applyFill="1" applyBorder="1" applyAlignment="1">
      <alignment/>
    </xf>
    <xf numFmtId="0" fontId="0" fillId="0" borderId="67" xfId="0" applyBorder="1" applyAlignment="1">
      <alignment/>
    </xf>
    <xf numFmtId="0" fontId="11" fillId="33" borderId="129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0" fillId="0" borderId="129" xfId="0" applyBorder="1" applyAlignment="1">
      <alignment/>
    </xf>
    <xf numFmtId="0" fontId="20" fillId="0" borderId="117" xfId="0" applyFont="1" applyBorder="1" applyAlignment="1">
      <alignment/>
    </xf>
    <xf numFmtId="0" fontId="4" fillId="0" borderId="117" xfId="0" applyFont="1" applyBorder="1" applyAlignment="1">
      <alignment/>
    </xf>
    <xf numFmtId="9" fontId="4" fillId="0" borderId="117" xfId="0" applyNumberFormat="1" applyFont="1" applyBorder="1" applyAlignment="1">
      <alignment/>
    </xf>
    <xf numFmtId="0" fontId="5" fillId="34" borderId="117" xfId="0" applyFont="1" applyFill="1" applyBorder="1" applyAlignment="1">
      <alignment/>
    </xf>
    <xf numFmtId="9" fontId="5" fillId="33" borderId="117" xfId="0" applyNumberFormat="1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2" fillId="0" borderId="33" xfId="0" applyFont="1" applyBorder="1" applyAlignment="1">
      <alignment/>
    </xf>
    <xf numFmtId="0" fontId="0" fillId="34" borderId="33" xfId="0" applyFill="1" applyBorder="1" applyAlignment="1">
      <alignment/>
    </xf>
    <xf numFmtId="0" fontId="20" fillId="0" borderId="130" xfId="0" applyFont="1" applyBorder="1" applyAlignment="1">
      <alignment horizontal="left"/>
    </xf>
    <xf numFmtId="0" fontId="0" fillId="0" borderId="114" xfId="0" applyBorder="1" applyAlignment="1">
      <alignment horizontal="left"/>
    </xf>
    <xf numFmtId="0" fontId="1" fillId="0" borderId="134" xfId="0" applyFont="1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57" xfId="0" applyBorder="1" applyAlignment="1">
      <alignment horizontal="left"/>
    </xf>
    <xf numFmtId="0" fontId="3" fillId="0" borderId="29" xfId="0" applyFont="1" applyBorder="1" applyAlignment="1">
      <alignment/>
    </xf>
    <xf numFmtId="0" fontId="3" fillId="0" borderId="67" xfId="0" applyFont="1" applyBorder="1" applyAlignment="1">
      <alignment/>
    </xf>
    <xf numFmtId="9" fontId="11" fillId="0" borderId="67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47" xfId="0" applyFont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90" xfId="0" applyFont="1" applyBorder="1" applyAlignment="1">
      <alignment/>
    </xf>
    <xf numFmtId="0" fontId="11" fillId="35" borderId="80" xfId="0" applyFont="1" applyFill="1" applyBorder="1" applyAlignment="1">
      <alignment horizontal="center"/>
    </xf>
    <xf numFmtId="0" fontId="11" fillId="35" borderId="54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12" fillId="35" borderId="129" xfId="0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5" borderId="55" xfId="0" applyFont="1" applyFill="1" applyBorder="1" applyAlignment="1">
      <alignment/>
    </xf>
    <xf numFmtId="0" fontId="0" fillId="35" borderId="39" xfId="0" applyFill="1" applyBorder="1" applyAlignment="1">
      <alignment/>
    </xf>
    <xf numFmtId="0" fontId="2" fillId="35" borderId="45" xfId="0" applyFont="1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103" xfId="0" applyFill="1" applyBorder="1" applyAlignment="1">
      <alignment/>
    </xf>
    <xf numFmtId="0" fontId="0" fillId="35" borderId="129" xfId="0" applyFill="1" applyBorder="1" applyAlignment="1">
      <alignment/>
    </xf>
    <xf numFmtId="0" fontId="0" fillId="35" borderId="29" xfId="0" applyFill="1" applyBorder="1" applyAlignment="1">
      <alignment/>
    </xf>
    <xf numFmtId="0" fontId="11" fillId="35" borderId="39" xfId="0" applyFont="1" applyFill="1" applyBorder="1" applyAlignment="1">
      <alignment/>
    </xf>
    <xf numFmtId="0" fontId="11" fillId="35" borderId="48" xfId="0" applyFont="1" applyFill="1" applyBorder="1" applyAlignment="1">
      <alignment/>
    </xf>
    <xf numFmtId="0" fontId="16" fillId="35" borderId="23" xfId="0" applyFont="1" applyFill="1" applyBorder="1" applyAlignment="1">
      <alignment/>
    </xf>
    <xf numFmtId="0" fontId="26" fillId="35" borderId="36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18" fillId="35" borderId="23" xfId="0" applyFont="1" applyFill="1" applyBorder="1" applyAlignment="1">
      <alignment/>
    </xf>
    <xf numFmtId="0" fontId="26" fillId="35" borderId="48" xfId="0" applyFont="1" applyFill="1" applyBorder="1" applyAlignment="1">
      <alignment/>
    </xf>
    <xf numFmtId="0" fontId="2" fillId="35" borderId="44" xfId="0" applyFont="1" applyFill="1" applyBorder="1" applyAlignment="1">
      <alignment/>
    </xf>
    <xf numFmtId="0" fontId="0" fillId="35" borderId="23" xfId="0" applyFill="1" applyBorder="1" applyAlignment="1">
      <alignment/>
    </xf>
    <xf numFmtId="0" fontId="3" fillId="35" borderId="98" xfId="0" applyFont="1" applyFill="1" applyBorder="1" applyAlignment="1">
      <alignment/>
    </xf>
    <xf numFmtId="0" fontId="0" fillId="35" borderId="30" xfId="0" applyFill="1" applyBorder="1" applyAlignment="1">
      <alignment/>
    </xf>
    <xf numFmtId="0" fontId="12" fillId="35" borderId="36" xfId="0" applyFont="1" applyFill="1" applyBorder="1" applyAlignment="1">
      <alignment/>
    </xf>
    <xf numFmtId="0" fontId="2" fillId="35" borderId="40" xfId="0" applyFont="1" applyFill="1" applyBorder="1" applyAlignment="1">
      <alignment/>
    </xf>
    <xf numFmtId="0" fontId="2" fillId="35" borderId="67" xfId="0" applyFont="1" applyFill="1" applyBorder="1" applyAlignment="1">
      <alignment/>
    </xf>
    <xf numFmtId="0" fontId="11" fillId="35" borderId="23" xfId="0" applyFont="1" applyFill="1" applyBorder="1" applyAlignment="1">
      <alignment/>
    </xf>
    <xf numFmtId="0" fontId="3" fillId="35" borderId="51" xfId="0" applyFont="1" applyFill="1" applyBorder="1" applyAlignment="1">
      <alignment/>
    </xf>
    <xf numFmtId="0" fontId="3" fillId="35" borderId="79" xfId="0" applyFont="1" applyFill="1" applyBorder="1" applyAlignment="1">
      <alignment/>
    </xf>
    <xf numFmtId="0" fontId="23" fillId="35" borderId="48" xfId="0" applyFont="1" applyFill="1" applyBorder="1" applyAlignment="1">
      <alignment/>
    </xf>
    <xf numFmtId="0" fontId="3" fillId="35" borderId="56" xfId="0" applyFont="1" applyFill="1" applyBorder="1" applyAlignment="1">
      <alignment/>
    </xf>
    <xf numFmtId="0" fontId="20" fillId="35" borderId="55" xfId="0" applyFont="1" applyFill="1" applyBorder="1" applyAlignment="1">
      <alignment/>
    </xf>
    <xf numFmtId="0" fontId="0" fillId="35" borderId="55" xfId="0" applyFill="1" applyBorder="1" applyAlignment="1">
      <alignment/>
    </xf>
    <xf numFmtId="0" fontId="3" fillId="35" borderId="90" xfId="0" applyFont="1" applyFill="1" applyBorder="1" applyAlignment="1">
      <alignment/>
    </xf>
    <xf numFmtId="9" fontId="21" fillId="34" borderId="67" xfId="45" applyFont="1" applyFill="1" applyBorder="1" applyAlignment="1">
      <alignment/>
    </xf>
    <xf numFmtId="9" fontId="21" fillId="34" borderId="25" xfId="45" applyFont="1" applyFill="1" applyBorder="1" applyAlignment="1">
      <alignment/>
    </xf>
    <xf numFmtId="9" fontId="21" fillId="34" borderId="57" xfId="45" applyFont="1" applyFill="1" applyBorder="1" applyAlignment="1">
      <alignment/>
    </xf>
    <xf numFmtId="9" fontId="21" fillId="34" borderId="91" xfId="45" applyFont="1" applyFill="1" applyBorder="1" applyAlignment="1">
      <alignment/>
    </xf>
    <xf numFmtId="9" fontId="11" fillId="0" borderId="57" xfId="45" applyFont="1" applyBorder="1" applyAlignment="1">
      <alignment/>
    </xf>
    <xf numFmtId="9" fontId="11" fillId="0" borderId="54" xfId="45" applyFont="1" applyBorder="1" applyAlignment="1">
      <alignment/>
    </xf>
    <xf numFmtId="9" fontId="12" fillId="34" borderId="98" xfId="0" applyNumberFormat="1" applyFont="1" applyFill="1" applyBorder="1" applyAlignment="1">
      <alignment/>
    </xf>
    <xf numFmtId="9" fontId="12" fillId="34" borderId="60" xfId="0" applyNumberFormat="1" applyFont="1" applyFill="1" applyBorder="1" applyAlignment="1">
      <alignment/>
    </xf>
    <xf numFmtId="9" fontId="12" fillId="34" borderId="57" xfId="0" applyNumberFormat="1" applyFont="1" applyFill="1" applyBorder="1" applyAlignment="1">
      <alignment/>
    </xf>
    <xf numFmtId="9" fontId="12" fillId="34" borderId="97" xfId="0" applyNumberFormat="1" applyFont="1" applyFill="1" applyBorder="1" applyAlignment="1">
      <alignment/>
    </xf>
    <xf numFmtId="9" fontId="24" fillId="34" borderId="67" xfId="0" applyNumberFormat="1" applyFont="1" applyFill="1" applyBorder="1" applyAlignment="1">
      <alignment/>
    </xf>
    <xf numFmtId="9" fontId="11" fillId="33" borderId="67" xfId="45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5" borderId="55" xfId="0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45" xfId="0" applyFont="1" applyBorder="1" applyAlignment="1">
      <alignment/>
    </xf>
    <xf numFmtId="0" fontId="4" fillId="0" borderId="74" xfId="0" applyFont="1" applyBorder="1" applyAlignment="1">
      <alignment/>
    </xf>
    <xf numFmtId="0" fontId="4" fillId="35" borderId="74" xfId="0" applyFont="1" applyFill="1" applyBorder="1" applyAlignment="1">
      <alignment/>
    </xf>
    <xf numFmtId="0" fontId="26" fillId="0" borderId="48" xfId="0" applyFont="1" applyFill="1" applyBorder="1" applyAlignment="1">
      <alignment/>
    </xf>
    <xf numFmtId="0" fontId="3" fillId="0" borderId="98" xfId="0" applyFont="1" applyBorder="1" applyAlignment="1">
      <alignment/>
    </xf>
    <xf numFmtId="0" fontId="3" fillId="0" borderId="23" xfId="0" applyFont="1" applyBorder="1" applyAlignment="1">
      <alignment/>
    </xf>
    <xf numFmtId="0" fontId="3" fillId="35" borderId="23" xfId="0" applyFont="1" applyFill="1" applyBorder="1" applyAlignment="1">
      <alignment/>
    </xf>
    <xf numFmtId="0" fontId="0" fillId="0" borderId="131" xfId="0" applyBorder="1" applyAlignment="1">
      <alignment/>
    </xf>
    <xf numFmtId="9" fontId="2" fillId="0" borderId="95" xfId="0" applyNumberFormat="1" applyFont="1" applyBorder="1" applyAlignment="1">
      <alignment/>
    </xf>
    <xf numFmtId="0" fontId="20" fillId="35" borderId="33" xfId="0" applyFont="1" applyFill="1" applyBorder="1" applyAlignment="1">
      <alignment/>
    </xf>
    <xf numFmtId="9" fontId="21" fillId="34" borderId="29" xfId="0" applyNumberFormat="1" applyFont="1" applyFill="1" applyBorder="1" applyAlignment="1">
      <alignment/>
    </xf>
    <xf numFmtId="0" fontId="11" fillId="34" borderId="67" xfId="0" applyFont="1" applyFill="1" applyBorder="1" applyAlignment="1">
      <alignment horizontal="left"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33" xfId="0" applyFont="1" applyFill="1" applyBorder="1" applyAlignment="1">
      <alignment/>
    </xf>
    <xf numFmtId="0" fontId="4" fillId="0" borderId="33" xfId="0" applyFont="1" applyBorder="1" applyAlignment="1">
      <alignment/>
    </xf>
    <xf numFmtId="9" fontId="11" fillId="0" borderId="95" xfId="45" applyFont="1" applyBorder="1" applyAlignment="1">
      <alignment/>
    </xf>
    <xf numFmtId="0" fontId="3" fillId="0" borderId="95" xfId="0" applyFont="1" applyBorder="1" applyAlignment="1">
      <alignment/>
    </xf>
    <xf numFmtId="0" fontId="15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0" fontId="3" fillId="35" borderId="95" xfId="0" applyFont="1" applyFill="1" applyBorder="1" applyAlignment="1">
      <alignment/>
    </xf>
    <xf numFmtId="0" fontId="11" fillId="0" borderId="32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7"/>
  <sheetViews>
    <sheetView tabSelected="1" zoomScalePageLayoutView="0" workbookViewId="0" topLeftCell="A113">
      <selection activeCell="M114" sqref="M114"/>
    </sheetView>
  </sheetViews>
  <sheetFormatPr defaultColWidth="9.00390625" defaultRowHeight="12.75"/>
  <cols>
    <col min="1" max="1" width="7.875" style="0" customWidth="1"/>
    <col min="5" max="5" width="12.625" style="0" customWidth="1"/>
    <col min="6" max="6" width="0.12890625" style="0" customWidth="1"/>
    <col min="7" max="7" width="9.75390625" style="0" customWidth="1"/>
    <col min="8" max="8" width="9.25390625" style="0" hidden="1" customWidth="1"/>
    <col min="9" max="9" width="0.12890625" style="0" customWidth="1"/>
    <col min="10" max="10" width="9.875" style="0" customWidth="1"/>
    <col min="11" max="12" width="0.12890625" style="0" hidden="1" customWidth="1"/>
    <col min="13" max="13" width="9.75390625" style="0" customWidth="1"/>
    <col min="14" max="14" width="2.75390625" style="0" hidden="1" customWidth="1"/>
    <col min="15" max="15" width="0.12890625" style="0" hidden="1" customWidth="1"/>
    <col min="16" max="16" width="9.25390625" style="0" hidden="1" customWidth="1"/>
    <col min="17" max="22" width="0.12890625" style="0" hidden="1" customWidth="1"/>
    <col min="23" max="23" width="0.2421875" style="0" hidden="1" customWidth="1"/>
    <col min="24" max="24" width="7.75390625" style="0" customWidth="1"/>
    <col min="25" max="28" width="0.12890625" style="0" hidden="1" customWidth="1"/>
    <col min="29" max="29" width="7.25390625" style="0" hidden="1" customWidth="1"/>
  </cols>
  <sheetData>
    <row r="1" spans="1:29" ht="13.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99"/>
      <c r="X1" s="199"/>
      <c r="Y1" s="6"/>
      <c r="Z1" s="6"/>
      <c r="AA1" s="6"/>
      <c r="AB1" s="6"/>
      <c r="AC1" s="6"/>
    </row>
    <row r="2" spans="1:29" ht="13.5" thickBot="1">
      <c r="A2" s="7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  <c r="T2" s="3"/>
      <c r="U2" s="3"/>
      <c r="V2" s="3"/>
      <c r="W2" s="3"/>
      <c r="X2" s="2"/>
      <c r="Y2" s="4"/>
      <c r="Z2" s="3"/>
      <c r="AA2" s="3"/>
      <c r="AB2" s="3"/>
      <c r="AC2" s="2"/>
    </row>
    <row r="3" spans="1:29" ht="18">
      <c r="A3" s="81"/>
      <c r="B3" s="79" t="s">
        <v>101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00"/>
      <c r="R3" s="89"/>
      <c r="S3" s="90"/>
      <c r="T3" s="90"/>
      <c r="U3" s="90"/>
      <c r="V3" s="90"/>
      <c r="W3" s="90"/>
      <c r="X3" s="350"/>
      <c r="Y3" s="4"/>
      <c r="Z3" s="3"/>
      <c r="AA3" s="3"/>
      <c r="AB3" s="3"/>
      <c r="AC3" s="4"/>
    </row>
    <row r="4" spans="1:30" ht="19.5" thickBot="1">
      <c r="A4" s="82"/>
      <c r="B4" s="83"/>
      <c r="C4" s="87"/>
      <c r="D4" s="87"/>
      <c r="E4" s="88"/>
      <c r="F4" s="87"/>
      <c r="G4" s="87"/>
      <c r="H4" s="87"/>
      <c r="I4" s="87"/>
      <c r="J4" s="87"/>
      <c r="K4" s="87"/>
      <c r="L4" s="87"/>
      <c r="M4" s="87"/>
      <c r="N4" s="84"/>
      <c r="O4" s="84"/>
      <c r="P4" s="84"/>
      <c r="Q4" s="6"/>
      <c r="R4" s="15"/>
      <c r="S4" s="6"/>
      <c r="T4" s="6"/>
      <c r="U4" s="6"/>
      <c r="V4" s="6"/>
      <c r="W4" s="6"/>
      <c r="X4" s="15"/>
      <c r="Y4" s="15"/>
      <c r="Z4" s="3"/>
      <c r="AA4" s="3"/>
      <c r="AB4" s="3"/>
      <c r="AC4" s="6"/>
      <c r="AD4" s="3"/>
    </row>
    <row r="5" spans="1:29" ht="18.75">
      <c r="A5" s="10" t="s">
        <v>37</v>
      </c>
      <c r="B5" s="1"/>
      <c r="C5" s="12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102"/>
      <c r="R5" s="103"/>
      <c r="S5" s="102"/>
      <c r="T5" s="102"/>
      <c r="U5" s="3"/>
      <c r="V5" s="3"/>
      <c r="W5" s="3"/>
      <c r="X5" s="2"/>
      <c r="Y5" s="2"/>
      <c r="Z5" s="3"/>
      <c r="AA5" s="3"/>
      <c r="AB5" s="3"/>
      <c r="AC5" s="1"/>
    </row>
    <row r="6" spans="1:31" ht="19.5" thickBot="1">
      <c r="A6" s="126"/>
      <c r="B6" s="6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6"/>
      <c r="R6" s="15"/>
      <c r="S6" s="6"/>
      <c r="T6" s="6"/>
      <c r="U6" s="6"/>
      <c r="V6" s="6"/>
      <c r="W6" s="6"/>
      <c r="X6" s="15"/>
      <c r="Y6" s="15"/>
      <c r="Z6" s="6"/>
      <c r="AA6" s="6"/>
      <c r="AB6" s="6"/>
      <c r="AC6" s="15"/>
      <c r="AE6" s="3"/>
    </row>
    <row r="7" spans="1:32" ht="12.75">
      <c r="A7" s="167" t="s">
        <v>0</v>
      </c>
      <c r="B7" s="1" t="s">
        <v>38</v>
      </c>
      <c r="C7" s="1"/>
      <c r="D7" s="1"/>
      <c r="E7" s="1"/>
      <c r="F7" s="54"/>
      <c r="G7" s="259" t="s">
        <v>36</v>
      </c>
      <c r="H7" s="259" t="s">
        <v>83</v>
      </c>
      <c r="I7" s="259" t="s">
        <v>77</v>
      </c>
      <c r="J7" s="259" t="s">
        <v>77</v>
      </c>
      <c r="K7" s="259"/>
      <c r="L7" s="259"/>
      <c r="M7" s="448" t="s">
        <v>32</v>
      </c>
      <c r="N7" s="192"/>
      <c r="O7" s="259" t="s">
        <v>51</v>
      </c>
      <c r="P7" s="163" t="s">
        <v>49</v>
      </c>
      <c r="Q7" s="259" t="s">
        <v>36</v>
      </c>
      <c r="R7" s="163"/>
      <c r="S7" s="163"/>
      <c r="T7" s="260"/>
      <c r="U7" s="260"/>
      <c r="V7" s="260"/>
      <c r="W7" s="340" t="s">
        <v>32</v>
      </c>
      <c r="X7" s="351" t="s">
        <v>57</v>
      </c>
      <c r="Y7" s="4"/>
      <c r="Z7" s="3"/>
      <c r="AA7" s="3"/>
      <c r="AB7" s="3"/>
      <c r="AC7" s="281"/>
      <c r="AE7" s="3"/>
      <c r="AF7" s="3"/>
    </row>
    <row r="8" spans="1:31" ht="12.75">
      <c r="A8" s="12"/>
      <c r="B8" s="3"/>
      <c r="C8" s="3"/>
      <c r="D8" s="3"/>
      <c r="E8" s="3"/>
      <c r="F8" s="99"/>
      <c r="G8" s="416" t="s">
        <v>86</v>
      </c>
      <c r="H8" s="416" t="s">
        <v>85</v>
      </c>
      <c r="I8" s="416" t="s">
        <v>80</v>
      </c>
      <c r="J8" s="416" t="s">
        <v>52</v>
      </c>
      <c r="K8" s="416"/>
      <c r="L8" s="416"/>
      <c r="M8" s="449" t="s">
        <v>100</v>
      </c>
      <c r="N8" s="254"/>
      <c r="O8" s="255" t="s">
        <v>50</v>
      </c>
      <c r="P8" s="256"/>
      <c r="Q8" s="257">
        <v>2011</v>
      </c>
      <c r="R8" s="256"/>
      <c r="S8" s="256"/>
      <c r="T8" s="258"/>
      <c r="U8" s="254"/>
      <c r="V8" s="254"/>
      <c r="W8" s="339" t="s">
        <v>73</v>
      </c>
      <c r="X8" s="352" t="s">
        <v>33</v>
      </c>
      <c r="Y8" s="4"/>
      <c r="Z8" s="3"/>
      <c r="AA8" s="3"/>
      <c r="AB8" s="3"/>
      <c r="AC8" s="281"/>
      <c r="AD8" s="40"/>
      <c r="AE8" s="3"/>
    </row>
    <row r="9" spans="1:31" ht="13.5" thickBot="1">
      <c r="A9" s="25"/>
      <c r="B9" s="22"/>
      <c r="C9" s="22"/>
      <c r="D9" s="22"/>
      <c r="E9" s="22"/>
      <c r="F9" s="24"/>
      <c r="G9" s="24"/>
      <c r="H9" s="24"/>
      <c r="I9" s="24"/>
      <c r="J9" s="24"/>
      <c r="K9" s="24"/>
      <c r="L9" s="24"/>
      <c r="M9" s="450"/>
      <c r="N9" s="375"/>
      <c r="O9" s="63"/>
      <c r="P9" s="193"/>
      <c r="Q9" s="28"/>
      <c r="R9" s="128"/>
      <c r="S9" s="28"/>
      <c r="T9" s="37"/>
      <c r="U9" s="28"/>
      <c r="V9" s="28"/>
      <c r="W9" s="349"/>
      <c r="X9" s="353"/>
      <c r="Y9" s="185"/>
      <c r="Z9" s="22"/>
      <c r="AA9" s="22"/>
      <c r="AB9" s="22"/>
      <c r="AC9" s="267"/>
      <c r="AD9" s="3"/>
      <c r="AE9" s="3"/>
    </row>
    <row r="10" spans="1:29" ht="15.75" thickBot="1" thickTop="1">
      <c r="A10" s="168">
        <v>200</v>
      </c>
      <c r="B10" s="85" t="s">
        <v>1</v>
      </c>
      <c r="C10" s="85"/>
      <c r="D10" s="85"/>
      <c r="E10" s="85"/>
      <c r="F10" s="194"/>
      <c r="G10" s="194">
        <f>SUM(G12:G19)</f>
        <v>136800</v>
      </c>
      <c r="H10" s="194">
        <f>SUM(H12:H19)</f>
        <v>106620</v>
      </c>
      <c r="I10" s="194">
        <f>SUM(I12:I17)</f>
        <v>112630</v>
      </c>
      <c r="J10" s="194">
        <f>SUM(J12:J17)</f>
        <v>134060</v>
      </c>
      <c r="K10" s="194"/>
      <c r="L10" s="194"/>
      <c r="M10" s="500">
        <f>SUM(M12:M18)</f>
        <v>133990</v>
      </c>
      <c r="N10" s="77"/>
      <c r="O10" s="77">
        <f aca="true" t="shared" si="0" ref="O10:U10">SUM(O13:O14)</f>
        <v>0</v>
      </c>
      <c r="P10" s="77">
        <f t="shared" si="0"/>
        <v>0</v>
      </c>
      <c r="Q10" s="246">
        <f t="shared" si="0"/>
        <v>0</v>
      </c>
      <c r="R10" s="246">
        <f t="shared" si="0"/>
        <v>0</v>
      </c>
      <c r="S10" s="246">
        <f t="shared" si="0"/>
        <v>0</v>
      </c>
      <c r="T10" s="246">
        <f t="shared" si="0"/>
        <v>0</v>
      </c>
      <c r="U10" s="246">
        <f t="shared" si="0"/>
        <v>0</v>
      </c>
      <c r="V10" s="246"/>
      <c r="W10" s="320">
        <f>SUM(W11:W20)</f>
        <v>0</v>
      </c>
      <c r="X10" s="403">
        <f>M10/J10</f>
        <v>0.9994778457407131</v>
      </c>
      <c r="Y10" s="185"/>
      <c r="Z10" s="3"/>
      <c r="AA10" s="3"/>
      <c r="AB10" s="3"/>
      <c r="AC10" s="267"/>
    </row>
    <row r="11" spans="1:29" ht="15.75" thickBot="1" thickTop="1">
      <c r="A11" s="382"/>
      <c r="B11" s="383"/>
      <c r="C11" s="383"/>
      <c r="D11" s="383"/>
      <c r="E11" s="383"/>
      <c r="F11" s="384"/>
      <c r="G11" s="384"/>
      <c r="H11" s="384"/>
      <c r="I11" s="384"/>
      <c r="J11" s="384"/>
      <c r="K11" s="384"/>
      <c r="L11" s="384"/>
      <c r="M11" s="451"/>
      <c r="N11" s="304"/>
      <c r="O11" s="304"/>
      <c r="P11" s="304"/>
      <c r="Q11" s="304"/>
      <c r="R11" s="385"/>
      <c r="S11" s="304"/>
      <c r="T11" s="304"/>
      <c r="U11" s="304"/>
      <c r="V11" s="304"/>
      <c r="W11" s="386"/>
      <c r="X11" s="404"/>
      <c r="Y11" s="4"/>
      <c r="Z11" s="3"/>
      <c r="AA11" s="3"/>
      <c r="AB11" s="3"/>
      <c r="AC11" s="263"/>
    </row>
    <row r="12" spans="1:29" ht="16.5" thickTop="1">
      <c r="A12" s="191">
        <v>212002</v>
      </c>
      <c r="B12" s="40" t="s">
        <v>67</v>
      </c>
      <c r="C12" s="123"/>
      <c r="D12" s="123"/>
      <c r="E12" s="123"/>
      <c r="F12" s="373"/>
      <c r="G12" s="417">
        <v>2500</v>
      </c>
      <c r="H12" s="53">
        <v>3260</v>
      </c>
      <c r="I12" s="417">
        <v>4720</v>
      </c>
      <c r="J12" s="417">
        <v>2700</v>
      </c>
      <c r="K12" s="417"/>
      <c r="L12" s="417"/>
      <c r="M12" s="497">
        <v>2705</v>
      </c>
      <c r="N12" s="144"/>
      <c r="O12" s="129"/>
      <c r="P12" s="96"/>
      <c r="Q12" s="111"/>
      <c r="R12" s="14"/>
      <c r="S12" s="3"/>
      <c r="T12" s="3"/>
      <c r="U12" s="3"/>
      <c r="V12" s="3"/>
      <c r="W12" s="321"/>
      <c r="X12" s="405">
        <f>M12/J12</f>
        <v>1.0018518518518518</v>
      </c>
      <c r="Y12" s="288"/>
      <c r="Z12" s="3"/>
      <c r="AA12" s="3"/>
      <c r="AB12" s="3"/>
      <c r="AC12" s="265"/>
    </row>
    <row r="13" spans="1:30" ht="12.75">
      <c r="A13" s="169">
        <v>223001</v>
      </c>
      <c r="B13" s="43" t="s">
        <v>2</v>
      </c>
      <c r="C13" s="43"/>
      <c r="D13" s="43"/>
      <c r="E13" s="43"/>
      <c r="F13" s="195"/>
      <c r="G13" s="504">
        <v>2300</v>
      </c>
      <c r="H13" s="195">
        <v>1480</v>
      </c>
      <c r="I13" s="195">
        <v>1490</v>
      </c>
      <c r="J13" s="195">
        <v>2360</v>
      </c>
      <c r="K13" s="195"/>
      <c r="L13" s="195"/>
      <c r="M13" s="498">
        <v>2359</v>
      </c>
      <c r="N13" s="195"/>
      <c r="O13" s="130"/>
      <c r="P13" s="133"/>
      <c r="Q13" s="134"/>
      <c r="R13" s="135"/>
      <c r="S13" s="43"/>
      <c r="T13" s="43"/>
      <c r="U13" s="43"/>
      <c r="V13" s="43"/>
      <c r="W13" s="322"/>
      <c r="X13" s="406">
        <f>M13/J13</f>
        <v>0.9995762711864407</v>
      </c>
      <c r="Y13" s="184"/>
      <c r="Z13" s="3"/>
      <c r="AA13" s="3"/>
      <c r="AB13" s="3"/>
      <c r="AC13" s="266"/>
      <c r="AD13" s="3"/>
    </row>
    <row r="14" spans="1:30" ht="12.75">
      <c r="A14" s="170">
        <v>292012</v>
      </c>
      <c r="B14" s="41" t="s">
        <v>87</v>
      </c>
      <c r="C14" s="41"/>
      <c r="D14" s="41"/>
      <c r="E14" s="41"/>
      <c r="F14" s="141"/>
      <c r="G14" s="524">
        <v>2000</v>
      </c>
      <c r="H14" s="141">
        <v>1200</v>
      </c>
      <c r="I14" s="141">
        <v>3780</v>
      </c>
      <c r="J14" s="141">
        <v>3800</v>
      </c>
      <c r="K14" s="141"/>
      <c r="L14" s="141"/>
      <c r="M14" s="499">
        <v>3748</v>
      </c>
      <c r="N14" s="141"/>
      <c r="O14" s="132"/>
      <c r="P14" s="138"/>
      <c r="Q14" s="40"/>
      <c r="R14" s="136"/>
      <c r="S14" s="40"/>
      <c r="T14" s="40"/>
      <c r="U14" s="40"/>
      <c r="V14" s="40"/>
      <c r="W14" s="323"/>
      <c r="X14" s="406">
        <f>M14/J14</f>
        <v>0.9863157894736843</v>
      </c>
      <c r="Y14" s="184"/>
      <c r="Z14" s="3"/>
      <c r="AA14" s="3"/>
      <c r="AB14" s="3"/>
      <c r="AC14" s="310"/>
      <c r="AD14" s="3"/>
    </row>
    <row r="15" spans="1:30" ht="12.75">
      <c r="A15" s="170"/>
      <c r="B15" s="41"/>
      <c r="C15" s="41"/>
      <c r="D15" s="41"/>
      <c r="E15" s="41"/>
      <c r="F15" s="141"/>
      <c r="G15" s="524"/>
      <c r="H15" s="141"/>
      <c r="I15" s="141"/>
      <c r="J15" s="141"/>
      <c r="K15" s="141"/>
      <c r="L15" s="141"/>
      <c r="M15" s="499"/>
      <c r="N15" s="141"/>
      <c r="O15" s="132"/>
      <c r="P15" s="138"/>
      <c r="Q15" s="40"/>
      <c r="R15" s="136"/>
      <c r="S15" s="40"/>
      <c r="T15" s="40"/>
      <c r="U15" s="40"/>
      <c r="V15" s="40"/>
      <c r="W15" s="323"/>
      <c r="X15" s="407"/>
      <c r="Y15" s="184"/>
      <c r="Z15" s="3"/>
      <c r="AA15" s="3"/>
      <c r="AB15" s="3"/>
      <c r="AC15" s="310"/>
      <c r="AD15" s="3"/>
    </row>
    <row r="16" spans="1:30" ht="12.75">
      <c r="A16" s="170">
        <v>212003</v>
      </c>
      <c r="B16" s="41" t="s">
        <v>70</v>
      </c>
      <c r="C16" s="41"/>
      <c r="D16" s="41"/>
      <c r="E16" s="41"/>
      <c r="F16" s="141"/>
      <c r="G16" s="524">
        <v>130000</v>
      </c>
      <c r="H16" s="141">
        <v>100680</v>
      </c>
      <c r="I16" s="141">
        <v>102640</v>
      </c>
      <c r="J16" s="141">
        <v>125200</v>
      </c>
      <c r="K16" s="141"/>
      <c r="L16" s="141"/>
      <c r="M16" s="499">
        <v>125178</v>
      </c>
      <c r="N16" s="141"/>
      <c r="O16" s="132"/>
      <c r="P16" s="138"/>
      <c r="Q16" s="40"/>
      <c r="R16" s="136"/>
      <c r="S16" s="40"/>
      <c r="T16" s="40"/>
      <c r="U16" s="40"/>
      <c r="V16" s="40"/>
      <c r="W16" s="323"/>
      <c r="X16" s="407">
        <f>M16/J16</f>
        <v>0.9998242811501598</v>
      </c>
      <c r="Y16" s="184"/>
      <c r="Z16" s="3"/>
      <c r="AA16" s="3"/>
      <c r="AB16" s="3"/>
      <c r="AC16" s="310"/>
      <c r="AD16" s="3"/>
    </row>
    <row r="17" spans="1:30" ht="12.75">
      <c r="A17" s="170"/>
      <c r="B17" s="41"/>
      <c r="C17" s="41"/>
      <c r="D17" s="41"/>
      <c r="E17" s="41"/>
      <c r="F17" s="141"/>
      <c r="G17" s="141"/>
      <c r="H17" s="141"/>
      <c r="I17" s="141"/>
      <c r="J17" s="141"/>
      <c r="K17" s="141"/>
      <c r="L17" s="141"/>
      <c r="M17" s="499"/>
      <c r="N17" s="141"/>
      <c r="O17" s="132"/>
      <c r="P17" s="138"/>
      <c r="Q17" s="40"/>
      <c r="R17" s="136"/>
      <c r="S17" s="40"/>
      <c r="T17" s="40"/>
      <c r="U17" s="40"/>
      <c r="V17" s="40"/>
      <c r="W17" s="323"/>
      <c r="X17" s="407"/>
      <c r="Y17" s="184"/>
      <c r="Z17" s="3"/>
      <c r="AA17" s="3"/>
      <c r="AB17" s="3"/>
      <c r="AC17" s="310"/>
      <c r="AD17" s="3"/>
    </row>
    <row r="18" spans="1:30" ht="12.75">
      <c r="A18" s="170"/>
      <c r="B18" s="41"/>
      <c r="C18" s="41"/>
      <c r="D18" s="41"/>
      <c r="E18" s="41"/>
      <c r="F18" s="141"/>
      <c r="G18" s="141"/>
      <c r="H18" s="141"/>
      <c r="I18" s="141"/>
      <c r="J18" s="141"/>
      <c r="K18" s="141"/>
      <c r="L18" s="141"/>
      <c r="M18" s="454"/>
      <c r="N18" s="141"/>
      <c r="O18" s="132"/>
      <c r="P18" s="138"/>
      <c r="Q18" s="40"/>
      <c r="R18" s="136"/>
      <c r="S18" s="40"/>
      <c r="T18" s="40"/>
      <c r="U18" s="40"/>
      <c r="V18" s="40"/>
      <c r="W18" s="323"/>
      <c r="X18" s="407"/>
      <c r="Y18" s="184"/>
      <c r="Z18" s="3"/>
      <c r="AA18" s="3"/>
      <c r="AB18" s="3"/>
      <c r="AC18" s="310"/>
      <c r="AD18" s="3"/>
    </row>
    <row r="19" spans="1:30" ht="12.75">
      <c r="A19" s="170"/>
      <c r="B19" s="41"/>
      <c r="C19" s="41"/>
      <c r="D19" s="41"/>
      <c r="E19" s="41"/>
      <c r="F19" s="141"/>
      <c r="G19" s="141"/>
      <c r="H19" s="141"/>
      <c r="I19" s="141"/>
      <c r="J19" s="141"/>
      <c r="K19" s="141"/>
      <c r="L19" s="141"/>
      <c r="M19" s="454"/>
      <c r="N19" s="141"/>
      <c r="O19" s="132"/>
      <c r="P19" s="138"/>
      <c r="Q19" s="40"/>
      <c r="R19" s="136"/>
      <c r="S19" s="40"/>
      <c r="T19" s="40"/>
      <c r="U19" s="40"/>
      <c r="V19" s="40"/>
      <c r="W19" s="323"/>
      <c r="X19" s="407"/>
      <c r="Y19" s="184"/>
      <c r="Z19" s="3"/>
      <c r="AA19" s="3"/>
      <c r="AB19" s="3"/>
      <c r="AC19" s="310"/>
      <c r="AD19" s="3"/>
    </row>
    <row r="20" spans="1:30" ht="13.5" thickBot="1">
      <c r="A20" s="172"/>
      <c r="B20" s="22"/>
      <c r="C20" s="22"/>
      <c r="D20" s="22"/>
      <c r="E20" s="22"/>
      <c r="F20" s="24"/>
      <c r="G20" s="99"/>
      <c r="H20" s="99"/>
      <c r="I20" s="99"/>
      <c r="J20" s="99"/>
      <c r="K20" s="99"/>
      <c r="L20" s="99"/>
      <c r="M20" s="455"/>
      <c r="N20" s="58"/>
      <c r="O20" s="71"/>
      <c r="P20" s="117"/>
      <c r="Q20" s="28"/>
      <c r="R20" s="27"/>
      <c r="S20" s="22"/>
      <c r="T20" s="22"/>
      <c r="U20" s="3"/>
      <c r="V20" s="3"/>
      <c r="W20" s="324"/>
      <c r="X20" s="408"/>
      <c r="Y20" s="185"/>
      <c r="Z20" s="3"/>
      <c r="AA20" s="3"/>
      <c r="AB20" s="3"/>
      <c r="AC20" s="267"/>
      <c r="AD20" s="3"/>
    </row>
    <row r="21" spans="1:30" ht="15.75" thickBot="1" thickTop="1">
      <c r="A21" s="173">
        <v>300</v>
      </c>
      <c r="B21" s="42" t="s">
        <v>3</v>
      </c>
      <c r="C21" s="42"/>
      <c r="D21" s="42"/>
      <c r="E21" s="42"/>
      <c r="F21" s="196"/>
      <c r="G21" s="196">
        <f>SUM(G22:G27)</f>
        <v>653500</v>
      </c>
      <c r="H21" s="196">
        <f>SUM(H22:H27)</f>
        <v>578500</v>
      </c>
      <c r="I21" s="196">
        <f>SUM(I23:I27)</f>
        <v>530500</v>
      </c>
      <c r="J21" s="196">
        <f>SUM(J23:J28)</f>
        <v>653500</v>
      </c>
      <c r="K21" s="196"/>
      <c r="L21" s="196"/>
      <c r="M21" s="501">
        <f>SUM(M23:M27)</f>
        <v>653500</v>
      </c>
      <c r="N21" s="118"/>
      <c r="O21" s="118">
        <f aca="true" t="shared" si="1" ref="O21:U21">SUM(O23:O26)</f>
        <v>0</v>
      </c>
      <c r="P21" s="118">
        <f t="shared" si="1"/>
        <v>0</v>
      </c>
      <c r="Q21" s="118">
        <f t="shared" si="1"/>
        <v>0</v>
      </c>
      <c r="R21" s="118">
        <f t="shared" si="1"/>
        <v>0</v>
      </c>
      <c r="S21" s="118">
        <f t="shared" si="1"/>
        <v>0</v>
      </c>
      <c r="T21" s="118">
        <f t="shared" si="1"/>
        <v>0</v>
      </c>
      <c r="U21" s="118">
        <f t="shared" si="1"/>
        <v>0</v>
      </c>
      <c r="V21" s="118"/>
      <c r="W21" s="325">
        <f>SUM(W23:W28)</f>
        <v>0</v>
      </c>
      <c r="X21" s="403">
        <f>M21/G21</f>
        <v>1</v>
      </c>
      <c r="Y21" s="186"/>
      <c r="Z21" s="3"/>
      <c r="AA21" s="3"/>
      <c r="AB21" s="3"/>
      <c r="AC21" s="264"/>
      <c r="AD21" s="3"/>
    </row>
    <row r="22" spans="1:30" ht="13.5" thickTop="1">
      <c r="A22" s="12"/>
      <c r="B22" s="3"/>
      <c r="C22" s="3"/>
      <c r="D22" s="3"/>
      <c r="E22" s="3"/>
      <c r="F22" s="99"/>
      <c r="G22" s="99"/>
      <c r="H22" s="99"/>
      <c r="I22" s="99"/>
      <c r="J22" s="99"/>
      <c r="K22" s="99"/>
      <c r="L22" s="99"/>
      <c r="M22" s="455"/>
      <c r="N22" s="145"/>
      <c r="O22" s="131"/>
      <c r="P22" s="97"/>
      <c r="Q22" s="11"/>
      <c r="R22" s="13"/>
      <c r="S22" s="3"/>
      <c r="T22" s="3"/>
      <c r="U22" s="3"/>
      <c r="V22" s="3"/>
      <c r="W22" s="321"/>
      <c r="X22" s="404"/>
      <c r="Y22" s="288"/>
      <c r="Z22" s="3"/>
      <c r="AA22" s="3"/>
      <c r="AB22" s="3"/>
      <c r="AC22" s="265"/>
      <c r="AD22" s="3"/>
    </row>
    <row r="23" spans="1:34" ht="12.75">
      <c r="A23" s="302">
        <v>312007</v>
      </c>
      <c r="B23" s="43" t="s">
        <v>55</v>
      </c>
      <c r="C23" s="43"/>
      <c r="D23" s="43"/>
      <c r="E23" s="43"/>
      <c r="F23" s="195"/>
      <c r="G23" s="504">
        <v>587500</v>
      </c>
      <c r="H23" s="504">
        <v>520000</v>
      </c>
      <c r="I23" s="195">
        <v>483500</v>
      </c>
      <c r="J23" s="195">
        <v>587500</v>
      </c>
      <c r="K23" s="195"/>
      <c r="L23" s="195"/>
      <c r="M23" s="498">
        <v>587500</v>
      </c>
      <c r="N23" s="380"/>
      <c r="O23" s="130"/>
      <c r="P23" s="98"/>
      <c r="Q23" s="110"/>
      <c r="R23" s="44"/>
      <c r="S23" s="3"/>
      <c r="T23" s="3"/>
      <c r="U23" s="3"/>
      <c r="V23" s="3"/>
      <c r="W23" s="324"/>
      <c r="X23" s="406">
        <f>M23/J23</f>
        <v>1</v>
      </c>
      <c r="Y23" s="184"/>
      <c r="Z23" s="3"/>
      <c r="AA23" s="3"/>
      <c r="AB23" s="3"/>
      <c r="AC23" s="266"/>
      <c r="AD23" s="3"/>
      <c r="AG23" s="517"/>
      <c r="AH23" s="517"/>
    </row>
    <row r="24" spans="1:34" ht="12.75">
      <c r="A24" s="301">
        <v>312007</v>
      </c>
      <c r="B24" s="86" t="s">
        <v>56</v>
      </c>
      <c r="C24" s="129"/>
      <c r="D24" s="86"/>
      <c r="E24" s="86"/>
      <c r="F24" s="129"/>
      <c r="G24" s="505">
        <v>37000</v>
      </c>
      <c r="H24" s="505">
        <v>14000</v>
      </c>
      <c r="I24" s="129">
        <v>14000</v>
      </c>
      <c r="J24" s="129">
        <v>37000</v>
      </c>
      <c r="K24" s="129"/>
      <c r="L24" s="129"/>
      <c r="M24" s="503">
        <v>37000</v>
      </c>
      <c r="N24" s="129"/>
      <c r="O24" s="129"/>
      <c r="P24" s="150"/>
      <c r="Q24" s="86"/>
      <c r="R24" s="151"/>
      <c r="S24" s="102"/>
      <c r="T24" s="102"/>
      <c r="U24" s="102"/>
      <c r="V24" s="102"/>
      <c r="W24" s="322"/>
      <c r="X24" s="406">
        <f>M24/J24</f>
        <v>1</v>
      </c>
      <c r="Y24" s="184"/>
      <c r="Z24" s="102"/>
      <c r="AA24" s="102"/>
      <c r="AB24" s="102"/>
      <c r="AC24" s="268"/>
      <c r="AD24" s="3"/>
      <c r="AG24" s="3"/>
      <c r="AH24" s="517"/>
    </row>
    <row r="25" spans="1:34" ht="12.75">
      <c r="A25" s="171">
        <v>312007</v>
      </c>
      <c r="B25" s="146" t="s">
        <v>58</v>
      </c>
      <c r="C25" s="102"/>
      <c r="D25" s="102"/>
      <c r="E25" s="102"/>
      <c r="F25" s="197"/>
      <c r="G25" s="505">
        <v>5000</v>
      </c>
      <c r="H25" s="505">
        <v>32000</v>
      </c>
      <c r="I25" s="197">
        <v>29000</v>
      </c>
      <c r="J25" s="197">
        <v>5000</v>
      </c>
      <c r="K25" s="197"/>
      <c r="L25" s="197"/>
      <c r="M25" s="503">
        <v>5000</v>
      </c>
      <c r="N25" s="381"/>
      <c r="O25" s="147"/>
      <c r="P25" s="148"/>
      <c r="Q25" s="102"/>
      <c r="R25" s="149"/>
      <c r="S25" s="102"/>
      <c r="T25" s="102"/>
      <c r="U25" s="102"/>
      <c r="V25" s="102"/>
      <c r="W25" s="321"/>
      <c r="X25" s="406">
        <f>M25/J25</f>
        <v>1</v>
      </c>
      <c r="Y25" s="103"/>
      <c r="Z25" s="3"/>
      <c r="AA25" s="3"/>
      <c r="AB25" s="3"/>
      <c r="AC25" s="184"/>
      <c r="AD25" s="3"/>
      <c r="AG25" s="519"/>
      <c r="AH25" s="517"/>
    </row>
    <row r="26" spans="1:34" ht="12.75">
      <c r="A26" s="171">
        <v>312007</v>
      </c>
      <c r="B26" s="146" t="s">
        <v>54</v>
      </c>
      <c r="C26" s="102"/>
      <c r="D26" s="102"/>
      <c r="E26" s="102"/>
      <c r="F26" s="197"/>
      <c r="G26" s="505">
        <v>15500</v>
      </c>
      <c r="H26" s="505">
        <v>4000</v>
      </c>
      <c r="I26" s="197">
        <v>4000</v>
      </c>
      <c r="J26" s="197">
        <v>15500</v>
      </c>
      <c r="K26" s="197"/>
      <c r="L26" s="197"/>
      <c r="M26" s="503">
        <v>15500</v>
      </c>
      <c r="N26" s="235"/>
      <c r="O26" s="147"/>
      <c r="P26" s="148"/>
      <c r="Q26" s="102"/>
      <c r="R26" s="149"/>
      <c r="S26" s="102"/>
      <c r="T26" s="102"/>
      <c r="U26" s="102"/>
      <c r="V26" s="102"/>
      <c r="W26" s="321"/>
      <c r="X26" s="406">
        <f>M26/J26</f>
        <v>1</v>
      </c>
      <c r="Y26" s="184"/>
      <c r="Z26" s="3"/>
      <c r="AA26" s="3"/>
      <c r="AB26" s="3"/>
      <c r="AC26" s="184"/>
      <c r="AD26" s="3"/>
      <c r="AH26" s="517"/>
    </row>
    <row r="27" spans="1:34" ht="12.75">
      <c r="A27" s="171">
        <v>312007</v>
      </c>
      <c r="B27" s="146" t="s">
        <v>81</v>
      </c>
      <c r="C27" s="102"/>
      <c r="D27" s="102"/>
      <c r="E27" s="102"/>
      <c r="F27" s="197"/>
      <c r="G27" s="505">
        <v>8500</v>
      </c>
      <c r="H27" s="197">
        <v>8500</v>
      </c>
      <c r="I27" s="197"/>
      <c r="J27" s="197">
        <v>8500</v>
      </c>
      <c r="K27" s="197"/>
      <c r="L27" s="197"/>
      <c r="M27" s="457">
        <v>8500</v>
      </c>
      <c r="N27" s="147"/>
      <c r="O27" s="147"/>
      <c r="P27" s="148"/>
      <c r="Q27" s="102"/>
      <c r="R27" s="149"/>
      <c r="S27" s="102"/>
      <c r="T27" s="102"/>
      <c r="U27" s="102"/>
      <c r="V27" s="102"/>
      <c r="W27" s="326"/>
      <c r="X27" s="405">
        <f>M27/J27</f>
        <v>1</v>
      </c>
      <c r="Y27" s="4"/>
      <c r="Z27" s="3"/>
      <c r="AA27" s="3"/>
      <c r="AB27" s="3"/>
      <c r="AC27" s="103"/>
      <c r="AD27" s="3"/>
      <c r="AH27" s="517"/>
    </row>
    <row r="28" spans="1:34" ht="13.5" thickBot="1">
      <c r="A28" s="237"/>
      <c r="B28" s="306"/>
      <c r="C28" s="238"/>
      <c r="D28" s="238"/>
      <c r="E28" s="238"/>
      <c r="F28" s="239"/>
      <c r="G28" s="239"/>
      <c r="H28" s="239"/>
      <c r="I28" s="239"/>
      <c r="J28" s="239"/>
      <c r="K28" s="239"/>
      <c r="L28" s="239"/>
      <c r="M28" s="458"/>
      <c r="N28" s="240"/>
      <c r="O28" s="240"/>
      <c r="P28" s="241"/>
      <c r="Q28" s="238"/>
      <c r="R28" s="242"/>
      <c r="S28" s="238"/>
      <c r="T28" s="238"/>
      <c r="U28" s="238"/>
      <c r="V28" s="238"/>
      <c r="W28" s="327"/>
      <c r="X28" s="408"/>
      <c r="Y28" s="4"/>
      <c r="Z28" s="3"/>
      <c r="AA28" s="3"/>
      <c r="AB28" s="3"/>
      <c r="AC28" s="185"/>
      <c r="AD28" s="3"/>
      <c r="AH28" s="517"/>
    </row>
    <row r="29" spans="1:34" ht="16.5" thickBot="1" thickTop="1">
      <c r="A29" s="305"/>
      <c r="B29" s="361" t="s">
        <v>61</v>
      </c>
      <c r="C29" s="32"/>
      <c r="D29" s="32"/>
      <c r="E29" s="32"/>
      <c r="F29" s="35"/>
      <c r="G29" s="196">
        <f>G10+G21</f>
        <v>790300</v>
      </c>
      <c r="H29" s="196">
        <f>H10+H21</f>
        <v>685120</v>
      </c>
      <c r="I29" s="196">
        <f>I10+I21</f>
        <v>643130</v>
      </c>
      <c r="J29" s="196">
        <f>J10+J21</f>
        <v>787560</v>
      </c>
      <c r="K29" s="196"/>
      <c r="L29" s="196"/>
      <c r="M29" s="502">
        <f>M10+M21</f>
        <v>787490</v>
      </c>
      <c r="N29" s="75"/>
      <c r="O29" s="75">
        <f aca="true" t="shared" si="2" ref="O29:U29">O10+O21</f>
        <v>0</v>
      </c>
      <c r="P29" s="75">
        <f t="shared" si="2"/>
        <v>0</v>
      </c>
      <c r="Q29" s="387">
        <f t="shared" si="2"/>
        <v>0</v>
      </c>
      <c r="R29" s="387">
        <f t="shared" si="2"/>
        <v>0</v>
      </c>
      <c r="S29" s="387">
        <f t="shared" si="2"/>
        <v>0</v>
      </c>
      <c r="T29" s="387">
        <f t="shared" si="2"/>
        <v>0</v>
      </c>
      <c r="U29" s="387">
        <f t="shared" si="2"/>
        <v>0</v>
      </c>
      <c r="V29" s="387"/>
      <c r="W29" s="325">
        <f>W10+W21</f>
        <v>0</v>
      </c>
      <c r="X29" s="403">
        <f>M29/J29</f>
        <v>0.999911117883082</v>
      </c>
      <c r="Y29" s="4"/>
      <c r="Z29" s="3"/>
      <c r="AA29" s="3"/>
      <c r="AB29" s="3"/>
      <c r="AC29" s="286"/>
      <c r="AD29" s="3"/>
      <c r="AH29" s="517"/>
    </row>
    <row r="30" spans="1:35" ht="13.5" thickTop="1">
      <c r="A30" s="512"/>
      <c r="B30" s="102"/>
      <c r="C30" s="102"/>
      <c r="D30" s="102"/>
      <c r="E30" s="102"/>
      <c r="F30" s="427"/>
      <c r="G30" s="427"/>
      <c r="H30" s="427"/>
      <c r="I30" s="427"/>
      <c r="J30" s="427"/>
      <c r="K30" s="427"/>
      <c r="L30" s="427"/>
      <c r="M30" s="459"/>
      <c r="N30" s="418"/>
      <c r="O30" s="418"/>
      <c r="P30" s="418"/>
      <c r="Q30" s="102"/>
      <c r="R30" s="419"/>
      <c r="S30" s="102"/>
      <c r="T30" s="102"/>
      <c r="U30" s="102"/>
      <c r="V30" s="102"/>
      <c r="W30" s="420"/>
      <c r="X30" s="425"/>
      <c r="Y30" s="4"/>
      <c r="Z30" s="3"/>
      <c r="AA30" s="3"/>
      <c r="AB30" s="3"/>
      <c r="AC30" s="3"/>
      <c r="AH30" s="517"/>
      <c r="AI30" s="3"/>
    </row>
    <row r="31" spans="1:35" ht="12.75">
      <c r="A31" s="424"/>
      <c r="B31" s="234"/>
      <c r="C31" s="234"/>
      <c r="D31" s="234"/>
      <c r="E31" s="234"/>
      <c r="F31" s="33"/>
      <c r="G31" s="33"/>
      <c r="H31" s="33"/>
      <c r="I31" s="33"/>
      <c r="J31" s="33"/>
      <c r="K31" s="33"/>
      <c r="L31" s="33"/>
      <c r="M31" s="460"/>
      <c r="N31" s="421"/>
      <c r="O31" s="421"/>
      <c r="P31" s="421"/>
      <c r="Q31" s="234"/>
      <c r="R31" s="422"/>
      <c r="S31" s="234"/>
      <c r="T31" s="234"/>
      <c r="U31" s="234"/>
      <c r="V31" s="234"/>
      <c r="W31" s="423"/>
      <c r="X31" s="426"/>
      <c r="Y31" s="3"/>
      <c r="Z31" s="3"/>
      <c r="AA31" s="3"/>
      <c r="AB31" s="3"/>
      <c r="AC31" s="3"/>
      <c r="AH31" s="517"/>
      <c r="AI31" s="3"/>
    </row>
    <row r="32" spans="1:35" ht="12.75">
      <c r="A32" s="424"/>
      <c r="B32" s="421" t="s">
        <v>75</v>
      </c>
      <c r="C32" s="421"/>
      <c r="D32" s="421"/>
      <c r="E32" s="33"/>
      <c r="F32" s="33"/>
      <c r="G32" s="441">
        <v>2500</v>
      </c>
      <c r="H32" s="441">
        <v>0</v>
      </c>
      <c r="I32" s="442"/>
      <c r="J32" s="421">
        <v>2500</v>
      </c>
      <c r="K32" s="421"/>
      <c r="L32" s="421"/>
      <c r="M32" s="532">
        <v>2433</v>
      </c>
      <c r="N32" s="421"/>
      <c r="O32" s="421"/>
      <c r="P32" s="421"/>
      <c r="Q32" s="234"/>
      <c r="R32" s="422"/>
      <c r="S32" s="234"/>
      <c r="T32" s="234"/>
      <c r="U32" s="234"/>
      <c r="V32" s="234"/>
      <c r="W32" s="423"/>
      <c r="X32" s="494">
        <f>M32/J32</f>
        <v>0.9732</v>
      </c>
      <c r="Y32" s="3"/>
      <c r="Z32" s="3"/>
      <c r="AA32" s="3"/>
      <c r="AB32" s="3"/>
      <c r="AC32" s="3"/>
      <c r="AH32" s="517"/>
      <c r="AI32" s="3"/>
    </row>
    <row r="33" spans="1:35" ht="12.75">
      <c r="A33" s="439">
        <v>322005</v>
      </c>
      <c r="B33" s="525" t="s">
        <v>88</v>
      </c>
      <c r="C33" s="421"/>
      <c r="D33" s="421"/>
      <c r="E33" s="234"/>
      <c r="F33" s="33"/>
      <c r="G33" s="525">
        <v>2500</v>
      </c>
      <c r="H33" s="421"/>
      <c r="I33" s="441"/>
      <c r="J33" s="421">
        <v>2500</v>
      </c>
      <c r="K33" s="442"/>
      <c r="L33" s="421"/>
      <c r="M33" s="532">
        <v>2433</v>
      </c>
      <c r="N33" s="421"/>
      <c r="O33" s="421"/>
      <c r="P33" s="421"/>
      <c r="Q33" s="234"/>
      <c r="R33" s="422"/>
      <c r="S33" s="234"/>
      <c r="T33" s="234"/>
      <c r="U33" s="234"/>
      <c r="V33" s="234"/>
      <c r="W33" s="423"/>
      <c r="X33" s="494"/>
      <c r="Y33" s="3"/>
      <c r="Z33" s="3"/>
      <c r="AA33" s="3"/>
      <c r="AB33" s="3"/>
      <c r="AC33" s="3"/>
      <c r="AH33" s="517"/>
      <c r="AI33" s="3"/>
    </row>
    <row r="34" spans="1:34" ht="13.5" thickBo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355"/>
      <c r="AH34" s="517"/>
    </row>
    <row r="35" spans="1:34" ht="16.5" thickBot="1">
      <c r="A35" s="357" t="s">
        <v>63</v>
      </c>
      <c r="B35" s="360"/>
      <c r="C35" s="358"/>
      <c r="D35" s="358"/>
      <c r="E35" s="358"/>
      <c r="F35" s="359"/>
      <c r="G35" s="359">
        <f>G29+G32</f>
        <v>792800</v>
      </c>
      <c r="H35" s="359">
        <f>H29+H32</f>
        <v>685120</v>
      </c>
      <c r="I35" s="359">
        <f>I29+I32</f>
        <v>643130</v>
      </c>
      <c r="J35" s="359">
        <f>J29+J32</f>
        <v>790060</v>
      </c>
      <c r="K35" s="359"/>
      <c r="L35" s="359"/>
      <c r="M35" s="401">
        <f>M29+M32</f>
        <v>789923</v>
      </c>
      <c r="N35" s="359"/>
      <c r="O35" s="262"/>
      <c r="P35" s="358"/>
      <c r="Q35" s="262"/>
      <c r="R35" s="262"/>
      <c r="S35" s="262"/>
      <c r="T35" s="262"/>
      <c r="U35" s="262"/>
      <c r="V35" s="262"/>
      <c r="W35" s="401">
        <f>W29</f>
        <v>0</v>
      </c>
      <c r="X35" s="363">
        <f>M35/J35</f>
        <v>0.999826595448447</v>
      </c>
      <c r="AD35" s="93"/>
      <c r="AF35" s="388"/>
      <c r="AG35" s="517"/>
      <c r="AH35" s="517"/>
    </row>
    <row r="36" spans="1:30" ht="12.75">
      <c r="A36" s="3"/>
      <c r="B36" s="3"/>
      <c r="C36" s="3"/>
      <c r="D36" s="3"/>
      <c r="E36" s="3"/>
      <c r="F36" s="3"/>
      <c r="G36" s="3"/>
      <c r="H36" s="365"/>
      <c r="I36" s="365"/>
      <c r="J36" s="365"/>
      <c r="K36" s="365"/>
      <c r="L36" s="36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AD36" s="3"/>
    </row>
    <row r="37" spans="1:30" ht="12.75">
      <c r="A37" s="3"/>
      <c r="B37" s="3"/>
      <c r="C37" s="3"/>
      <c r="D37" s="3"/>
      <c r="E37" s="3"/>
      <c r="N37" s="3"/>
      <c r="AD37" s="3"/>
    </row>
    <row r="38" spans="9:12" ht="12.75">
      <c r="I38" s="3"/>
      <c r="J38" s="3"/>
      <c r="K38" s="3"/>
      <c r="L38" s="3"/>
    </row>
    <row r="49" spans="1:2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9" ht="13.5" thickBo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30" ht="12.75">
      <c r="A56" s="183" t="s">
        <v>42</v>
      </c>
      <c r="B56" s="123"/>
      <c r="C56" s="11"/>
      <c r="D56" s="11"/>
      <c r="E56" s="11"/>
      <c r="F56" s="58"/>
      <c r="G56" s="58" t="s">
        <v>36</v>
      </c>
      <c r="H56" s="520" t="s">
        <v>83</v>
      </c>
      <c r="I56" s="58" t="s">
        <v>77</v>
      </c>
      <c r="J56" s="58"/>
      <c r="K56" s="58"/>
      <c r="L56" s="58"/>
      <c r="M56" s="461" t="s">
        <v>32</v>
      </c>
      <c r="N56" s="164" t="s">
        <v>51</v>
      </c>
      <c r="O56" s="122" t="s">
        <v>51</v>
      </c>
      <c r="P56" s="122" t="s">
        <v>33</v>
      </c>
      <c r="Q56" s="119" t="s">
        <v>33</v>
      </c>
      <c r="R56" s="124"/>
      <c r="S56" s="139"/>
      <c r="T56" s="139"/>
      <c r="U56" s="139"/>
      <c r="V56" s="139"/>
      <c r="W56" s="341" t="s">
        <v>32</v>
      </c>
      <c r="X56" s="409" t="s">
        <v>32</v>
      </c>
      <c r="Y56" s="4"/>
      <c r="Z56" s="3"/>
      <c r="AA56" s="3"/>
      <c r="AB56" s="3"/>
      <c r="AC56" s="123"/>
      <c r="AD56" s="3"/>
    </row>
    <row r="57" spans="1:30" ht="13.5" thickBot="1">
      <c r="A57" s="5"/>
      <c r="B57" s="66"/>
      <c r="C57" s="66"/>
      <c r="D57" s="66"/>
      <c r="E57" s="66"/>
      <c r="F57" s="67"/>
      <c r="G57" s="67" t="s">
        <v>86</v>
      </c>
      <c r="H57" s="521" t="s">
        <v>85</v>
      </c>
      <c r="I57" s="67" t="s">
        <v>66</v>
      </c>
      <c r="J57" s="67" t="s">
        <v>52</v>
      </c>
      <c r="K57" s="67"/>
      <c r="L57" s="67"/>
      <c r="M57" s="462" t="s">
        <v>100</v>
      </c>
      <c r="N57" s="165" t="s">
        <v>65</v>
      </c>
      <c r="O57" s="109" t="s">
        <v>52</v>
      </c>
      <c r="P57" s="109"/>
      <c r="Q57" s="112"/>
      <c r="R57" s="9"/>
      <c r="S57" s="140"/>
      <c r="T57" s="140"/>
      <c r="U57" s="140"/>
      <c r="V57" s="140"/>
      <c r="W57" s="342" t="s">
        <v>74</v>
      </c>
      <c r="X57" s="410" t="s">
        <v>60</v>
      </c>
      <c r="Y57" s="15"/>
      <c r="Z57" s="3"/>
      <c r="AA57" s="3"/>
      <c r="AB57" s="3"/>
      <c r="AC57" s="277"/>
      <c r="AD57" s="3"/>
    </row>
    <row r="58" spans="1:30" ht="13.5" thickBot="1">
      <c r="A58" s="93"/>
      <c r="B58" s="3"/>
      <c r="C58" s="3"/>
      <c r="D58" s="3"/>
      <c r="E58" s="3"/>
      <c r="F58" s="99"/>
      <c r="G58" s="99"/>
      <c r="H58" s="99"/>
      <c r="I58" s="99"/>
      <c r="J58" s="99"/>
      <c r="K58" s="99"/>
      <c r="L58" s="99"/>
      <c r="M58" s="455"/>
      <c r="N58" s="122"/>
      <c r="O58" s="122"/>
      <c r="P58" s="122"/>
      <c r="Q58" s="114"/>
      <c r="R58" s="101"/>
      <c r="S58" s="3"/>
      <c r="T58" s="3"/>
      <c r="U58" s="3"/>
      <c r="V58" s="3"/>
      <c r="W58" s="343"/>
      <c r="X58" s="289"/>
      <c r="Y58" s="4"/>
      <c r="Z58" s="3"/>
      <c r="AA58" s="3"/>
      <c r="AB58" s="3"/>
      <c r="AC58" s="4"/>
      <c r="AD58" s="3"/>
    </row>
    <row r="59" spans="1:30" ht="15.75" thickBot="1">
      <c r="A59" s="154" t="s">
        <v>46</v>
      </c>
      <c r="B59" s="152"/>
      <c r="C59" s="152"/>
      <c r="D59" s="152"/>
      <c r="E59" s="152"/>
      <c r="F59" s="155"/>
      <c r="G59" s="506">
        <f>G61+G68+G72+G78+G102</f>
        <v>623300</v>
      </c>
      <c r="H59" s="506">
        <f>H61+H68+H72+H78+H102</f>
        <v>549820</v>
      </c>
      <c r="I59" s="155">
        <f>I61+I68+I72+I78+I102</f>
        <v>515560</v>
      </c>
      <c r="J59" s="155">
        <f>J61+J68+J72+J78+J102</f>
        <v>606550</v>
      </c>
      <c r="K59" s="155"/>
      <c r="L59" s="155"/>
      <c r="M59" s="507">
        <f aca="true" t="shared" si="3" ref="M59:U59">M61+M68+M72+M78+M102</f>
        <v>602232</v>
      </c>
      <c r="N59" s="272">
        <f t="shared" si="3"/>
        <v>6200</v>
      </c>
      <c r="O59" s="272">
        <f t="shared" si="3"/>
        <v>0</v>
      </c>
      <c r="P59" s="272">
        <f t="shared" si="3"/>
        <v>0</v>
      </c>
      <c r="Q59" s="272">
        <f t="shared" si="3"/>
        <v>0</v>
      </c>
      <c r="R59" s="272">
        <f t="shared" si="3"/>
        <v>0</v>
      </c>
      <c r="S59" s="272">
        <f t="shared" si="3"/>
        <v>0</v>
      </c>
      <c r="T59" s="272">
        <f t="shared" si="3"/>
        <v>0</v>
      </c>
      <c r="U59" s="272">
        <f t="shared" si="3"/>
        <v>0</v>
      </c>
      <c r="V59" s="272"/>
      <c r="W59" s="328">
        <f>W61+W68+W72+W78+W102</f>
        <v>4145</v>
      </c>
      <c r="X59" s="319">
        <f>M59/J59</f>
        <v>0.9928810485532932</v>
      </c>
      <c r="Y59" s="316"/>
      <c r="Z59" s="317"/>
      <c r="AA59" s="317"/>
      <c r="AB59" s="317"/>
      <c r="AC59" s="318"/>
      <c r="AD59" s="3"/>
    </row>
    <row r="60" spans="1:30" ht="15.75" thickBot="1">
      <c r="A60" s="17" t="s">
        <v>43</v>
      </c>
      <c r="B60" s="18"/>
      <c r="C60" s="19"/>
      <c r="D60" s="19"/>
      <c r="E60" s="19"/>
      <c r="F60" s="107"/>
      <c r="G60" s="107"/>
      <c r="H60" s="107"/>
      <c r="I60" s="107"/>
      <c r="J60" s="107"/>
      <c r="K60" s="107"/>
      <c r="L60" s="107"/>
      <c r="M60" s="463"/>
      <c r="N60" s="108"/>
      <c r="O60" s="108"/>
      <c r="P60" s="108"/>
      <c r="Q60" s="115"/>
      <c r="R60" s="16"/>
      <c r="S60" s="3"/>
      <c r="T60" s="3"/>
      <c r="U60" s="3"/>
      <c r="V60" s="3"/>
      <c r="W60" s="329"/>
      <c r="X60" s="290"/>
      <c r="Y60" s="185"/>
      <c r="Z60" s="3"/>
      <c r="AA60" s="3"/>
      <c r="AB60" s="3"/>
      <c r="AC60" s="185"/>
      <c r="AD60" s="3"/>
    </row>
    <row r="61" spans="1:29" ht="14.25" thickBot="1" thickTop="1">
      <c r="A61" s="45" t="s">
        <v>4</v>
      </c>
      <c r="B61" s="46" t="s">
        <v>40</v>
      </c>
      <c r="C61" s="46"/>
      <c r="D61" s="46"/>
      <c r="E61" s="46"/>
      <c r="F61" s="47"/>
      <c r="G61" s="376">
        <f>SUM(G62:G66)</f>
        <v>38900</v>
      </c>
      <c r="H61" s="376">
        <f>SUM(H62:H66)</f>
        <v>39330</v>
      </c>
      <c r="I61" s="47">
        <f>SUM(I62:I66)</f>
        <v>28660</v>
      </c>
      <c r="J61" s="47">
        <f>SUM(J62:J66)</f>
        <v>36530</v>
      </c>
      <c r="K61" s="47"/>
      <c r="L61" s="47"/>
      <c r="M61" s="464">
        <f>SUM(M62:M66)</f>
        <v>36518</v>
      </c>
      <c r="N61" s="229">
        <f>SUM(N62:N66)</f>
        <v>0</v>
      </c>
      <c r="O61" s="229">
        <f aca="true" t="shared" si="4" ref="O61:U61">SUM(O62:O66)</f>
        <v>0</v>
      </c>
      <c r="P61" s="229">
        <f t="shared" si="4"/>
        <v>0</v>
      </c>
      <c r="Q61" s="229">
        <f t="shared" si="4"/>
        <v>0</v>
      </c>
      <c r="R61" s="229">
        <f t="shared" si="4"/>
        <v>0</v>
      </c>
      <c r="S61" s="229">
        <f t="shared" si="4"/>
        <v>0</v>
      </c>
      <c r="T61" s="229">
        <f t="shared" si="4"/>
        <v>0</v>
      </c>
      <c r="U61" s="229">
        <f t="shared" si="4"/>
        <v>0</v>
      </c>
      <c r="V61" s="229"/>
      <c r="W61" s="330">
        <f>SUM(W62:W66)</f>
        <v>0</v>
      </c>
      <c r="X61" s="308">
        <f aca="true" t="shared" si="5" ref="X61:X66">M61/J61</f>
        <v>0.9996715028743498</v>
      </c>
      <c r="Y61" s="15"/>
      <c r="Z61" s="6"/>
      <c r="AA61" s="6"/>
      <c r="AB61" s="6"/>
      <c r="AC61" s="15"/>
    </row>
    <row r="62" spans="1:30" ht="12.75">
      <c r="A62" s="57">
        <v>634001</v>
      </c>
      <c r="B62" s="11" t="s">
        <v>89</v>
      </c>
      <c r="C62" s="11"/>
      <c r="D62" s="11"/>
      <c r="E62" s="11"/>
      <c r="F62" s="58"/>
      <c r="G62" s="53">
        <v>17000</v>
      </c>
      <c r="H62" s="53">
        <v>19450</v>
      </c>
      <c r="I62" s="58">
        <v>14250</v>
      </c>
      <c r="J62" s="58">
        <v>17610</v>
      </c>
      <c r="K62" s="58"/>
      <c r="L62" s="58"/>
      <c r="M62" s="452">
        <v>17615</v>
      </c>
      <c r="N62" s="207"/>
      <c r="O62" s="207"/>
      <c r="P62" s="208"/>
      <c r="Q62" s="209"/>
      <c r="R62" s="136"/>
      <c r="S62" s="40"/>
      <c r="T62" s="40"/>
      <c r="U62" s="40"/>
      <c r="V62" s="40"/>
      <c r="W62" s="321"/>
      <c r="X62" s="487">
        <f t="shared" si="5"/>
        <v>1.0002839295854629</v>
      </c>
      <c r="Y62" s="103"/>
      <c r="Z62" s="3"/>
      <c r="AA62" s="3"/>
      <c r="AB62" s="3"/>
      <c r="AC62" s="103"/>
      <c r="AD62" s="3"/>
    </row>
    <row r="63" spans="1:30" ht="12.75">
      <c r="A63" s="55">
        <v>634001</v>
      </c>
      <c r="B63" s="56" t="s">
        <v>90</v>
      </c>
      <c r="C63" s="56"/>
      <c r="D63" s="56"/>
      <c r="E63" s="56"/>
      <c r="F63" s="36"/>
      <c r="G63" s="195">
        <v>3000</v>
      </c>
      <c r="H63" s="195">
        <v>2990</v>
      </c>
      <c r="I63" s="36">
        <v>2160</v>
      </c>
      <c r="J63" s="36">
        <v>2960</v>
      </c>
      <c r="K63" s="36"/>
      <c r="L63" s="36"/>
      <c r="M63" s="453">
        <v>2951</v>
      </c>
      <c r="N63" s="142"/>
      <c r="O63" s="142"/>
      <c r="P63" s="210"/>
      <c r="Q63" s="211"/>
      <c r="R63" s="135"/>
      <c r="S63" s="40"/>
      <c r="T63" s="40"/>
      <c r="U63" s="40"/>
      <c r="V63" s="40"/>
      <c r="W63" s="322"/>
      <c r="X63" s="483">
        <f t="shared" si="5"/>
        <v>0.9969594594594594</v>
      </c>
      <c r="Y63" s="184"/>
      <c r="Z63" s="3"/>
      <c r="AA63" s="3"/>
      <c r="AB63" s="3"/>
      <c r="AC63" s="184"/>
      <c r="AD63" s="3"/>
    </row>
    <row r="64" spans="1:35" ht="12.75">
      <c r="A64" s="57">
        <v>634002</v>
      </c>
      <c r="B64" s="11" t="s">
        <v>72</v>
      </c>
      <c r="C64" s="11"/>
      <c r="D64" s="11"/>
      <c r="E64" s="11"/>
      <c r="F64" s="58"/>
      <c r="G64" s="53">
        <v>17000</v>
      </c>
      <c r="H64" s="53">
        <v>15500</v>
      </c>
      <c r="I64" s="58">
        <v>10950</v>
      </c>
      <c r="J64" s="58">
        <v>13930</v>
      </c>
      <c r="K64" s="58"/>
      <c r="L64" s="58"/>
      <c r="M64" s="452">
        <v>13928</v>
      </c>
      <c r="N64" s="207"/>
      <c r="O64" s="207"/>
      <c r="P64" s="212"/>
      <c r="Q64" s="209"/>
      <c r="R64" s="136"/>
      <c r="S64" s="40"/>
      <c r="T64" s="40"/>
      <c r="U64" s="40"/>
      <c r="V64" s="40"/>
      <c r="W64" s="322"/>
      <c r="X64" s="483">
        <f t="shared" si="5"/>
        <v>0.9998564249820531</v>
      </c>
      <c r="Y64" s="184"/>
      <c r="Z64" s="3"/>
      <c r="AA64" s="3"/>
      <c r="AB64" s="3"/>
      <c r="AC64" s="184"/>
      <c r="AF64" s="517"/>
      <c r="AH64" s="517"/>
      <c r="AI64" s="518"/>
    </row>
    <row r="65" spans="1:29" ht="12.75">
      <c r="A65" s="55">
        <v>634005</v>
      </c>
      <c r="B65" s="56" t="s">
        <v>91</v>
      </c>
      <c r="C65" s="56"/>
      <c r="D65" s="56"/>
      <c r="E65" s="56"/>
      <c r="F65" s="36"/>
      <c r="G65" s="195">
        <v>1500</v>
      </c>
      <c r="H65" s="195">
        <v>950</v>
      </c>
      <c r="I65" s="36">
        <v>820</v>
      </c>
      <c r="J65" s="36">
        <v>1650</v>
      </c>
      <c r="K65" s="36"/>
      <c r="L65" s="36"/>
      <c r="M65" s="453">
        <v>1648</v>
      </c>
      <c r="N65" s="142"/>
      <c r="O65" s="142"/>
      <c r="P65" s="210"/>
      <c r="Q65" s="211"/>
      <c r="R65" s="135"/>
      <c r="S65" s="40"/>
      <c r="T65" s="40"/>
      <c r="U65" s="40"/>
      <c r="V65" s="40"/>
      <c r="W65" s="322"/>
      <c r="X65" s="483">
        <f t="shared" si="5"/>
        <v>0.9987878787878788</v>
      </c>
      <c r="Y65" s="184"/>
      <c r="Z65" s="3"/>
      <c r="AA65" s="3"/>
      <c r="AB65" s="3"/>
      <c r="AC65" s="184"/>
    </row>
    <row r="66" spans="1:29" ht="13.5" thickBot="1">
      <c r="A66" s="59">
        <v>634003</v>
      </c>
      <c r="B66" s="28" t="s">
        <v>92</v>
      </c>
      <c r="C66" s="28"/>
      <c r="D66" s="28"/>
      <c r="E66" s="28"/>
      <c r="F66" s="37"/>
      <c r="G66" s="38">
        <v>400</v>
      </c>
      <c r="H66" s="38">
        <v>440</v>
      </c>
      <c r="I66" s="37">
        <v>480</v>
      </c>
      <c r="J66" s="37">
        <v>380</v>
      </c>
      <c r="K66" s="37"/>
      <c r="L66" s="37"/>
      <c r="M66" s="465">
        <v>376</v>
      </c>
      <c r="N66" s="156"/>
      <c r="O66" s="156"/>
      <c r="P66" s="204"/>
      <c r="Q66" s="205"/>
      <c r="R66" s="206"/>
      <c r="S66" s="21"/>
      <c r="T66" s="21"/>
      <c r="U66" s="21"/>
      <c r="V66" s="21"/>
      <c r="W66" s="331"/>
      <c r="X66" s="484">
        <f t="shared" si="5"/>
        <v>0.9894736842105263</v>
      </c>
      <c r="Y66" s="243"/>
      <c r="Z66" s="22"/>
      <c r="AA66" s="22"/>
      <c r="AB66" s="22"/>
      <c r="AC66" s="243"/>
    </row>
    <row r="67" spans="1:29" ht="16.5" thickBot="1" thickTop="1">
      <c r="A67" s="20" t="s">
        <v>44</v>
      </c>
      <c r="B67" s="18"/>
      <c r="C67" s="19"/>
      <c r="D67" s="19"/>
      <c r="E67" s="19"/>
      <c r="F67" s="34"/>
      <c r="G67" s="374"/>
      <c r="H67" s="374"/>
      <c r="I67" s="374"/>
      <c r="J67" s="374"/>
      <c r="K67" s="374"/>
      <c r="L67" s="374"/>
      <c r="M67" s="466"/>
      <c r="N67" s="26"/>
      <c r="O67" s="26"/>
      <c r="P67" s="26"/>
      <c r="Q67" s="116"/>
      <c r="R67" s="70"/>
      <c r="S67" s="3"/>
      <c r="T67" s="3"/>
      <c r="U67" s="3"/>
      <c r="V67" s="3"/>
      <c r="W67" s="332"/>
      <c r="X67" s="291"/>
      <c r="Y67" s="186"/>
      <c r="Z67" s="32"/>
      <c r="AA67" s="32"/>
      <c r="AB67" s="32"/>
      <c r="AC67" s="186"/>
    </row>
    <row r="68" spans="1:29" ht="14.25" thickBot="1" thickTop="1">
      <c r="A68" s="48" t="s">
        <v>4</v>
      </c>
      <c r="B68" s="49" t="s">
        <v>41</v>
      </c>
      <c r="C68" s="49"/>
      <c r="D68" s="49"/>
      <c r="E68" s="49"/>
      <c r="F68" s="50"/>
      <c r="G68" s="508">
        <f>SUM(G69:G70)</f>
        <v>3400</v>
      </c>
      <c r="H68" s="508">
        <f>SUM(H69:H70)</f>
        <v>1000</v>
      </c>
      <c r="I68" s="412">
        <f>SUM(I69:I70)</f>
        <v>1470</v>
      </c>
      <c r="J68" s="412">
        <f>SUM(J69:J70)</f>
        <v>450</v>
      </c>
      <c r="K68" s="412"/>
      <c r="L68" s="412"/>
      <c r="M68" s="467">
        <f aca="true" t="shared" si="6" ref="M68:U68">SUM(M69:M70)</f>
        <v>444</v>
      </c>
      <c r="N68" s="228">
        <f t="shared" si="6"/>
        <v>300</v>
      </c>
      <c r="O68" s="228">
        <f t="shared" si="6"/>
        <v>0</v>
      </c>
      <c r="P68" s="228">
        <f t="shared" si="6"/>
        <v>0</v>
      </c>
      <c r="Q68" s="228">
        <f t="shared" si="6"/>
        <v>0</v>
      </c>
      <c r="R68" s="228">
        <f t="shared" si="6"/>
        <v>0</v>
      </c>
      <c r="S68" s="228">
        <f t="shared" si="6"/>
        <v>0</v>
      </c>
      <c r="T68" s="228">
        <f t="shared" si="6"/>
        <v>0</v>
      </c>
      <c r="U68" s="228">
        <f t="shared" si="6"/>
        <v>0</v>
      </c>
      <c r="V68" s="228"/>
      <c r="W68" s="333">
        <f>SUM(W69:W70)</f>
        <v>0</v>
      </c>
      <c r="X68" s="489">
        <f>M68/J68</f>
        <v>0.9866666666666667</v>
      </c>
      <c r="Y68" s="312"/>
      <c r="Z68" s="313"/>
      <c r="AA68" s="313"/>
      <c r="AB68" s="313"/>
      <c r="AC68" s="312"/>
    </row>
    <row r="69" spans="1:29" ht="12.75">
      <c r="A69" s="60">
        <v>633006</v>
      </c>
      <c r="B69" s="61" t="s">
        <v>5</v>
      </c>
      <c r="C69" s="61"/>
      <c r="D69" s="61"/>
      <c r="E69" s="61"/>
      <c r="F69" s="62"/>
      <c r="G69" s="220">
        <v>300</v>
      </c>
      <c r="H69" s="220">
        <v>100</v>
      </c>
      <c r="I69" s="62">
        <v>170</v>
      </c>
      <c r="J69" s="62">
        <v>300</v>
      </c>
      <c r="K69" s="62"/>
      <c r="L69" s="62"/>
      <c r="M69" s="468">
        <v>300</v>
      </c>
      <c r="N69" s="200">
        <v>300</v>
      </c>
      <c r="O69" s="200"/>
      <c r="P69" s="201"/>
      <c r="Q69" s="202"/>
      <c r="R69" s="203"/>
      <c r="S69" s="40"/>
      <c r="T69" s="40"/>
      <c r="U69" s="40"/>
      <c r="V69" s="40"/>
      <c r="W69" s="321"/>
      <c r="X69" s="485">
        <f>M69/J69</f>
        <v>1</v>
      </c>
      <c r="Y69" s="103"/>
      <c r="Z69" s="3"/>
      <c r="AA69" s="3"/>
      <c r="AB69" s="3"/>
      <c r="AC69" s="103"/>
    </row>
    <row r="70" spans="1:29" ht="13.5" thickBot="1">
      <c r="A70" s="59">
        <v>635006</v>
      </c>
      <c r="B70" s="28" t="s">
        <v>6</v>
      </c>
      <c r="C70" s="28"/>
      <c r="D70" s="28"/>
      <c r="E70" s="28"/>
      <c r="F70" s="37"/>
      <c r="G70" s="38">
        <v>3100</v>
      </c>
      <c r="H70" s="38">
        <v>900</v>
      </c>
      <c r="I70" s="37">
        <v>1300</v>
      </c>
      <c r="J70" s="37">
        <v>150</v>
      </c>
      <c r="K70" s="37"/>
      <c r="L70" s="37"/>
      <c r="M70" s="465">
        <v>144</v>
      </c>
      <c r="N70" s="156"/>
      <c r="O70" s="156"/>
      <c r="P70" s="204"/>
      <c r="Q70" s="205"/>
      <c r="R70" s="206"/>
      <c r="S70" s="40"/>
      <c r="T70" s="40"/>
      <c r="U70" s="40"/>
      <c r="V70" s="40"/>
      <c r="W70" s="331"/>
      <c r="X70" s="488">
        <f>M70/J70</f>
        <v>0.96</v>
      </c>
      <c r="Y70" s="243"/>
      <c r="Z70" s="22"/>
      <c r="AA70" s="22"/>
      <c r="AB70" s="22"/>
      <c r="AC70" s="243"/>
    </row>
    <row r="71" spans="1:29" ht="14.25" thickBot="1" thickTop="1">
      <c r="A71" s="17" t="s">
        <v>45</v>
      </c>
      <c r="B71" s="18"/>
      <c r="C71" s="22"/>
      <c r="D71" s="22"/>
      <c r="E71" s="22"/>
      <c r="F71" s="35"/>
      <c r="G71" s="24"/>
      <c r="H71" s="24"/>
      <c r="I71" s="24"/>
      <c r="J71" s="24"/>
      <c r="K71" s="24"/>
      <c r="L71" s="24"/>
      <c r="M71" s="469"/>
      <c r="N71" s="26"/>
      <c r="O71" s="26"/>
      <c r="P71" s="26"/>
      <c r="Q71" s="22"/>
      <c r="R71" s="70"/>
      <c r="S71" s="3"/>
      <c r="T71" s="3"/>
      <c r="U71" s="3"/>
      <c r="V71" s="3"/>
      <c r="W71" s="332"/>
      <c r="X71" s="291"/>
      <c r="Y71" s="186"/>
      <c r="Z71" s="32"/>
      <c r="AA71" s="32"/>
      <c r="AB71" s="32"/>
      <c r="AC71" s="186"/>
    </row>
    <row r="72" spans="1:29" ht="14.25" thickBot="1" thickTop="1">
      <c r="A72" s="51" t="s">
        <v>4</v>
      </c>
      <c r="B72" s="52" t="s">
        <v>39</v>
      </c>
      <c r="C72" s="40"/>
      <c r="D72" s="40"/>
      <c r="E72" s="40"/>
      <c r="F72" s="414"/>
      <c r="G72" s="509">
        <f>SUM(G73:G76)</f>
        <v>5300</v>
      </c>
      <c r="H72" s="509">
        <f>SUM(H73:H76)</f>
        <v>4690</v>
      </c>
      <c r="I72" s="415">
        <f>SUM(I73:I76)</f>
        <v>5110</v>
      </c>
      <c r="J72" s="415">
        <f>SUM(J73:J76)</f>
        <v>3770</v>
      </c>
      <c r="K72" s="415"/>
      <c r="L72" s="415"/>
      <c r="M72" s="470">
        <f>SUM(M73:M76)</f>
        <v>3773</v>
      </c>
      <c r="N72" s="230">
        <f>SUM(N73:N76)</f>
        <v>5900</v>
      </c>
      <c r="O72" s="230">
        <f aca="true" t="shared" si="7" ref="O72:U72">SUM(O73:O76)</f>
        <v>0</v>
      </c>
      <c r="P72" s="230">
        <f t="shared" si="7"/>
        <v>0</v>
      </c>
      <c r="Q72" s="230">
        <f t="shared" si="7"/>
        <v>0</v>
      </c>
      <c r="R72" s="230">
        <f t="shared" si="7"/>
        <v>0</v>
      </c>
      <c r="S72" s="230">
        <f t="shared" si="7"/>
        <v>0</v>
      </c>
      <c r="T72" s="230">
        <f t="shared" si="7"/>
        <v>0</v>
      </c>
      <c r="U72" s="230">
        <f t="shared" si="7"/>
        <v>0</v>
      </c>
      <c r="V72" s="230"/>
      <c r="W72" s="334">
        <f>SUM(W73:W76)</f>
        <v>2109</v>
      </c>
      <c r="X72" s="490">
        <f>M72/J72</f>
        <v>1.0007957559681697</v>
      </c>
      <c r="Y72" s="314"/>
      <c r="Z72" s="313"/>
      <c r="AA72" s="313"/>
      <c r="AB72" s="313"/>
      <c r="AC72" s="315"/>
    </row>
    <row r="73" spans="1:29" ht="12.75">
      <c r="A73" s="60">
        <v>633006</v>
      </c>
      <c r="B73" s="61" t="s">
        <v>7</v>
      </c>
      <c r="C73" s="61"/>
      <c r="D73" s="61"/>
      <c r="E73" s="61"/>
      <c r="F73" s="63"/>
      <c r="G73" s="129">
        <v>2500</v>
      </c>
      <c r="H73" s="129">
        <v>1200</v>
      </c>
      <c r="I73" s="63">
        <v>2100</v>
      </c>
      <c r="J73" s="63">
        <v>1970</v>
      </c>
      <c r="K73" s="63"/>
      <c r="L73" s="63"/>
      <c r="M73" s="456">
        <v>1971</v>
      </c>
      <c r="N73" s="143">
        <v>1800</v>
      </c>
      <c r="O73" s="200"/>
      <c r="P73" s="201"/>
      <c r="Q73" s="86"/>
      <c r="R73" s="137"/>
      <c r="S73" s="40"/>
      <c r="T73" s="40"/>
      <c r="U73" s="40"/>
      <c r="V73" s="40"/>
      <c r="W73" s="321">
        <v>1835</v>
      </c>
      <c r="X73" s="486">
        <f>M73/J73</f>
        <v>1.000507614213198</v>
      </c>
      <c r="Y73" s="103"/>
      <c r="Z73" s="3"/>
      <c r="AA73" s="3"/>
      <c r="AB73" s="3"/>
      <c r="AC73" s="103"/>
    </row>
    <row r="74" spans="1:29" ht="12.75">
      <c r="A74" s="55">
        <v>634001</v>
      </c>
      <c r="B74" s="56" t="s">
        <v>8</v>
      </c>
      <c r="C74" s="56"/>
      <c r="D74" s="56"/>
      <c r="E74" s="56"/>
      <c r="F74" s="36"/>
      <c r="G74" s="195">
        <v>2500</v>
      </c>
      <c r="H74" s="195">
        <v>2100</v>
      </c>
      <c r="I74" s="36">
        <v>2110</v>
      </c>
      <c r="J74" s="36">
        <v>1740</v>
      </c>
      <c r="K74" s="36"/>
      <c r="L74" s="36"/>
      <c r="M74" s="453">
        <v>1740</v>
      </c>
      <c r="N74" s="142">
        <v>2800</v>
      </c>
      <c r="O74" s="142"/>
      <c r="P74" s="210"/>
      <c r="Q74" s="43"/>
      <c r="R74" s="135"/>
      <c r="S74" s="40"/>
      <c r="T74" s="40"/>
      <c r="U74" s="40"/>
      <c r="V74" s="40"/>
      <c r="W74" s="322"/>
      <c r="X74" s="483">
        <f>M74/J74</f>
        <v>1</v>
      </c>
      <c r="Y74" s="184"/>
      <c r="Z74" s="3"/>
      <c r="AA74" s="3"/>
      <c r="AB74" s="3"/>
      <c r="AC74" s="184"/>
    </row>
    <row r="75" spans="1:29" ht="12.75">
      <c r="A75" s="55">
        <v>635004</v>
      </c>
      <c r="B75" s="56" t="s">
        <v>35</v>
      </c>
      <c r="C75" s="56"/>
      <c r="D75" s="56"/>
      <c r="E75" s="56"/>
      <c r="F75" s="36"/>
      <c r="G75" s="195">
        <v>300</v>
      </c>
      <c r="H75" s="195">
        <v>80</v>
      </c>
      <c r="I75" s="36">
        <v>70</v>
      </c>
      <c r="J75" s="36">
        <v>60</v>
      </c>
      <c r="K75" s="36"/>
      <c r="L75" s="36"/>
      <c r="M75" s="453">
        <v>62</v>
      </c>
      <c r="N75" s="142">
        <v>600</v>
      </c>
      <c r="O75" s="142"/>
      <c r="P75" s="210"/>
      <c r="Q75" s="43"/>
      <c r="R75" s="135"/>
      <c r="S75" s="40"/>
      <c r="T75" s="40"/>
      <c r="U75" s="40"/>
      <c r="V75" s="40"/>
      <c r="W75" s="322">
        <v>274</v>
      </c>
      <c r="X75" s="483">
        <f>M75/J75</f>
        <v>1.0333333333333334</v>
      </c>
      <c r="Y75" s="184"/>
      <c r="Z75" s="3"/>
      <c r="AA75" s="3"/>
      <c r="AB75" s="3"/>
      <c r="AC75" s="184"/>
    </row>
    <row r="76" spans="1:29" ht="13.5" thickBot="1">
      <c r="A76" s="59">
        <v>633006</v>
      </c>
      <c r="B76" s="28" t="s">
        <v>82</v>
      </c>
      <c r="C76" s="28"/>
      <c r="D76" s="28"/>
      <c r="E76" s="28"/>
      <c r="F76" s="37"/>
      <c r="G76" s="38">
        <v>0</v>
      </c>
      <c r="H76" s="38">
        <v>1310</v>
      </c>
      <c r="I76" s="37">
        <v>830</v>
      </c>
      <c r="J76" s="37">
        <v>0</v>
      </c>
      <c r="K76" s="37"/>
      <c r="L76" s="37"/>
      <c r="M76" s="465"/>
      <c r="N76" s="156">
        <v>700</v>
      </c>
      <c r="O76" s="156"/>
      <c r="P76" s="204"/>
      <c r="Q76" s="213"/>
      <c r="R76" s="214"/>
      <c r="S76" s="213"/>
      <c r="T76" s="213"/>
      <c r="U76" s="40"/>
      <c r="V76" s="40"/>
      <c r="W76" s="331"/>
      <c r="X76" s="484"/>
      <c r="Y76" s="243"/>
      <c r="Z76" s="22"/>
      <c r="AA76" s="22"/>
      <c r="AB76" s="22"/>
      <c r="AC76" s="243"/>
    </row>
    <row r="77" spans="1:29" ht="14.25" thickBot="1" thickTop="1">
      <c r="A77" s="398" t="s">
        <v>69</v>
      </c>
      <c r="B77" s="399"/>
      <c r="C77" s="400"/>
      <c r="D77" s="400"/>
      <c r="E77" s="400"/>
      <c r="F77" s="58"/>
      <c r="G77" s="58"/>
      <c r="H77" s="58"/>
      <c r="I77" s="58"/>
      <c r="J77" s="58"/>
      <c r="K77" s="58"/>
      <c r="L77" s="58"/>
      <c r="M77" s="452"/>
      <c r="N77" s="207"/>
      <c r="O77" s="207"/>
      <c r="P77" s="212"/>
      <c r="Q77" s="213"/>
      <c r="R77" s="397"/>
      <c r="S77" s="213"/>
      <c r="T77" s="213"/>
      <c r="U77" s="40"/>
      <c r="V77" s="40"/>
      <c r="W77" s="324"/>
      <c r="X77" s="291"/>
      <c r="Y77" s="4"/>
      <c r="Z77" s="3"/>
      <c r="AA77" s="3"/>
      <c r="AB77" s="3"/>
      <c r="AC77" s="4"/>
    </row>
    <row r="78" spans="1:29" ht="14.25" thickBot="1" thickTop="1">
      <c r="A78" s="45" t="s">
        <v>10</v>
      </c>
      <c r="B78" s="46" t="s">
        <v>11</v>
      </c>
      <c r="C78" s="46"/>
      <c r="D78" s="46"/>
      <c r="E78" s="46"/>
      <c r="F78" s="47"/>
      <c r="G78" s="376">
        <f>SUM(G79:G100)</f>
        <v>520700</v>
      </c>
      <c r="H78" s="376">
        <f>SUM(H79:H100)</f>
        <v>454680</v>
      </c>
      <c r="I78" s="376">
        <f>SUM(I79:I100)</f>
        <v>434710</v>
      </c>
      <c r="J78" s="376">
        <f>SUM(J79:J100)</f>
        <v>518980</v>
      </c>
      <c r="K78" s="376"/>
      <c r="L78" s="376"/>
      <c r="M78" s="464">
        <f aca="true" t="shared" si="8" ref="M78:U78">SUM(M79:M100)</f>
        <v>514785</v>
      </c>
      <c r="N78" s="229">
        <f t="shared" si="8"/>
        <v>0</v>
      </c>
      <c r="O78" s="229">
        <f t="shared" si="8"/>
        <v>0</v>
      </c>
      <c r="P78" s="229">
        <f t="shared" si="8"/>
        <v>0</v>
      </c>
      <c r="Q78" s="229">
        <f t="shared" si="8"/>
        <v>0</v>
      </c>
      <c r="R78" s="229">
        <f t="shared" si="8"/>
        <v>0</v>
      </c>
      <c r="S78" s="229">
        <f t="shared" si="8"/>
        <v>0</v>
      </c>
      <c r="T78" s="229">
        <f t="shared" si="8"/>
        <v>0</v>
      </c>
      <c r="U78" s="229">
        <f t="shared" si="8"/>
        <v>0</v>
      </c>
      <c r="V78" s="229"/>
      <c r="W78" s="330">
        <f>SUM(W79:W100)</f>
        <v>0</v>
      </c>
      <c r="X78" s="490">
        <f aca="true" t="shared" si="9" ref="X78:X100">M78/J78</f>
        <v>0.9919168368723265</v>
      </c>
      <c r="Y78" s="15"/>
      <c r="Z78" s="3"/>
      <c r="AA78" s="3"/>
      <c r="AB78" s="3"/>
      <c r="AC78" s="282"/>
    </row>
    <row r="79" spans="1:35" ht="12.75">
      <c r="A79" s="64">
        <v>611</v>
      </c>
      <c r="B79" s="65" t="s">
        <v>12</v>
      </c>
      <c r="C79" s="65"/>
      <c r="D79" s="65"/>
      <c r="E79" s="65"/>
      <c r="F79" s="63"/>
      <c r="G79" s="129">
        <v>335000</v>
      </c>
      <c r="H79" s="129">
        <v>300000</v>
      </c>
      <c r="I79" s="63">
        <v>288000</v>
      </c>
      <c r="J79" s="63">
        <v>335000</v>
      </c>
      <c r="K79" s="63"/>
      <c r="L79" s="63"/>
      <c r="M79" s="456">
        <v>334687</v>
      </c>
      <c r="N79" s="143"/>
      <c r="O79" s="143"/>
      <c r="P79" s="208"/>
      <c r="Q79" s="129"/>
      <c r="R79" s="215"/>
      <c r="S79" s="40"/>
      <c r="T79" s="40"/>
      <c r="U79" s="40"/>
      <c r="V79" s="40"/>
      <c r="W79" s="321"/>
      <c r="X79" s="485">
        <f t="shared" si="9"/>
        <v>0.999065671641791</v>
      </c>
      <c r="Y79" s="189"/>
      <c r="Z79" s="102"/>
      <c r="AA79" s="102"/>
      <c r="AB79" s="102"/>
      <c r="AC79" s="184"/>
      <c r="AH79" s="517"/>
      <c r="AI79" s="518"/>
    </row>
    <row r="80" spans="1:34" ht="12.75">
      <c r="A80" s="55">
        <v>620</v>
      </c>
      <c r="B80" s="56" t="s">
        <v>93</v>
      </c>
      <c r="C80" s="56"/>
      <c r="D80" s="56"/>
      <c r="E80" s="56"/>
      <c r="F80" s="36"/>
      <c r="G80" s="195">
        <v>128000</v>
      </c>
      <c r="H80" s="195">
        <v>115000</v>
      </c>
      <c r="I80" s="36">
        <v>111000</v>
      </c>
      <c r="J80" s="36">
        <v>128000</v>
      </c>
      <c r="K80" s="36"/>
      <c r="L80" s="36"/>
      <c r="M80" s="453">
        <v>125218</v>
      </c>
      <c r="N80" s="142"/>
      <c r="O80" s="142"/>
      <c r="P80" s="210"/>
      <c r="Q80" s="195"/>
      <c r="R80" s="216"/>
      <c r="S80" s="86"/>
      <c r="T80" s="86"/>
      <c r="U80" s="86"/>
      <c r="V80" s="86"/>
      <c r="W80" s="321"/>
      <c r="X80" s="483">
        <f t="shared" si="9"/>
        <v>0.978265625</v>
      </c>
      <c r="Y80" s="184"/>
      <c r="Z80" s="234"/>
      <c r="AA80" s="234"/>
      <c r="AB80" s="234"/>
      <c r="AC80" s="184"/>
      <c r="AH80" s="517"/>
    </row>
    <row r="81" spans="1:29" ht="12.75">
      <c r="A81" s="57">
        <v>632001</v>
      </c>
      <c r="B81" s="11" t="s">
        <v>14</v>
      </c>
      <c r="C81" s="11"/>
      <c r="D81" s="11"/>
      <c r="E81" s="11"/>
      <c r="F81" s="63"/>
      <c r="G81" s="53">
        <v>2000</v>
      </c>
      <c r="H81" s="53">
        <v>1780</v>
      </c>
      <c r="I81" s="53">
        <v>1640</v>
      </c>
      <c r="J81" s="53">
        <v>3040</v>
      </c>
      <c r="K81" s="53"/>
      <c r="L81" s="53"/>
      <c r="M81" s="452">
        <v>3037</v>
      </c>
      <c r="N81" s="207"/>
      <c r="O81" s="207"/>
      <c r="P81" s="212"/>
      <c r="Q81" s="53"/>
      <c r="R81" s="217"/>
      <c r="S81" s="218"/>
      <c r="T81" s="218"/>
      <c r="U81" s="218"/>
      <c r="V81" s="218"/>
      <c r="W81" s="322"/>
      <c r="X81" s="485">
        <f t="shared" si="9"/>
        <v>0.9990131578947369</v>
      </c>
      <c r="Y81" s="103"/>
      <c r="Z81" s="102"/>
      <c r="AA81" s="102"/>
      <c r="AB81" s="102"/>
      <c r="AC81" s="102"/>
    </row>
    <row r="82" spans="1:29" ht="12.75">
      <c r="A82" s="55">
        <v>632001</v>
      </c>
      <c r="B82" s="56" t="s">
        <v>15</v>
      </c>
      <c r="C82" s="56"/>
      <c r="D82" s="56"/>
      <c r="E82" s="56"/>
      <c r="F82" s="36"/>
      <c r="G82" s="195">
        <v>1700</v>
      </c>
      <c r="H82" s="195">
        <v>1080</v>
      </c>
      <c r="I82" s="195">
        <v>770</v>
      </c>
      <c r="J82" s="195">
        <v>1030</v>
      </c>
      <c r="K82" s="195"/>
      <c r="L82" s="195"/>
      <c r="M82" s="453">
        <v>1034</v>
      </c>
      <c r="N82" s="142"/>
      <c r="O82" s="142"/>
      <c r="P82" s="210"/>
      <c r="Q82" s="195"/>
      <c r="R82" s="216"/>
      <c r="S82" s="218"/>
      <c r="T82" s="218"/>
      <c r="U82" s="218"/>
      <c r="V82" s="218"/>
      <c r="W82" s="321"/>
      <c r="X82" s="483">
        <f t="shared" si="9"/>
        <v>1.003883495145631</v>
      </c>
      <c r="Y82" s="184"/>
      <c r="Z82" s="234"/>
      <c r="AA82" s="234"/>
      <c r="AB82" s="234"/>
      <c r="AC82" s="184"/>
    </row>
    <row r="83" spans="1:29" ht="12.75">
      <c r="A83" s="57">
        <v>632002</v>
      </c>
      <c r="B83" s="11" t="s">
        <v>16</v>
      </c>
      <c r="C83" s="11"/>
      <c r="D83" s="11"/>
      <c r="E83" s="11"/>
      <c r="F83" s="58"/>
      <c r="G83" s="53">
        <v>300</v>
      </c>
      <c r="H83" s="53">
        <v>150</v>
      </c>
      <c r="I83" s="53">
        <v>160</v>
      </c>
      <c r="J83" s="53">
        <v>170</v>
      </c>
      <c r="K83" s="53"/>
      <c r="L83" s="53"/>
      <c r="M83" s="452">
        <v>173</v>
      </c>
      <c r="N83" s="207"/>
      <c r="O83" s="207"/>
      <c r="P83" s="212"/>
      <c r="Q83" s="129"/>
      <c r="R83" s="215"/>
      <c r="S83" s="86"/>
      <c r="T83" s="86"/>
      <c r="U83" s="86"/>
      <c r="V83" s="86"/>
      <c r="W83" s="321"/>
      <c r="X83" s="483">
        <f t="shared" si="9"/>
        <v>1.0176470588235293</v>
      </c>
      <c r="Y83" s="184"/>
      <c r="Z83" s="234"/>
      <c r="AA83" s="234"/>
      <c r="AB83" s="234"/>
      <c r="AC83" s="184"/>
    </row>
    <row r="84" spans="1:29" ht="12.75">
      <c r="A84" s="55">
        <v>632005</v>
      </c>
      <c r="B84" s="56" t="s">
        <v>17</v>
      </c>
      <c r="C84" s="56"/>
      <c r="D84" s="56"/>
      <c r="E84" s="56"/>
      <c r="F84" s="36"/>
      <c r="G84" s="195">
        <v>1600</v>
      </c>
      <c r="H84" s="195">
        <v>1440</v>
      </c>
      <c r="I84" s="195">
        <v>1300</v>
      </c>
      <c r="J84" s="195">
        <v>1720</v>
      </c>
      <c r="K84" s="195"/>
      <c r="L84" s="195"/>
      <c r="M84" s="453">
        <v>1717</v>
      </c>
      <c r="N84" s="142"/>
      <c r="O84" s="142"/>
      <c r="P84" s="210"/>
      <c r="Q84" s="129"/>
      <c r="R84" s="215"/>
      <c r="S84" s="218"/>
      <c r="T84" s="218"/>
      <c r="U84" s="218"/>
      <c r="V84" s="218"/>
      <c r="W84" s="322"/>
      <c r="X84" s="483">
        <f t="shared" si="9"/>
        <v>0.9982558139534884</v>
      </c>
      <c r="Y84" s="184"/>
      <c r="Z84" s="234"/>
      <c r="AA84" s="234"/>
      <c r="AB84" s="234"/>
      <c r="AC84" s="184"/>
    </row>
    <row r="85" spans="1:29" ht="12.75">
      <c r="A85" s="57">
        <v>632003</v>
      </c>
      <c r="B85" s="11" t="s">
        <v>18</v>
      </c>
      <c r="C85" s="11"/>
      <c r="D85" s="11"/>
      <c r="E85" s="11"/>
      <c r="F85" s="58"/>
      <c r="G85" s="53">
        <v>300</v>
      </c>
      <c r="H85" s="53">
        <v>140</v>
      </c>
      <c r="I85" s="53">
        <v>200</v>
      </c>
      <c r="J85" s="53">
        <v>160</v>
      </c>
      <c r="K85" s="53"/>
      <c r="L85" s="53"/>
      <c r="M85" s="452">
        <v>152</v>
      </c>
      <c r="N85" s="207"/>
      <c r="O85" s="207"/>
      <c r="P85" s="212"/>
      <c r="Q85" s="53"/>
      <c r="R85" s="217"/>
      <c r="S85" s="218"/>
      <c r="T85" s="218"/>
      <c r="U85" s="218"/>
      <c r="V85" s="218"/>
      <c r="W85" s="322"/>
      <c r="X85" s="483">
        <f t="shared" si="9"/>
        <v>0.95</v>
      </c>
      <c r="Y85" s="184"/>
      <c r="Z85" s="234"/>
      <c r="AA85" s="234"/>
      <c r="AB85" s="234"/>
      <c r="AC85" s="184"/>
    </row>
    <row r="86" spans="1:29" ht="12.75">
      <c r="A86" s="55">
        <v>633006</v>
      </c>
      <c r="B86" s="56" t="s">
        <v>94</v>
      </c>
      <c r="C86" s="56"/>
      <c r="D86" s="56"/>
      <c r="E86" s="56"/>
      <c r="F86" s="36"/>
      <c r="G86" s="195">
        <v>5000</v>
      </c>
      <c r="H86" s="195">
        <v>3960</v>
      </c>
      <c r="I86" s="195">
        <v>2560</v>
      </c>
      <c r="J86" s="195">
        <v>4350</v>
      </c>
      <c r="K86" s="195"/>
      <c r="L86" s="195"/>
      <c r="M86" s="453">
        <v>4270</v>
      </c>
      <c r="N86" s="142"/>
      <c r="O86" s="142"/>
      <c r="P86" s="210"/>
      <c r="Q86" s="195"/>
      <c r="R86" s="216"/>
      <c r="S86" s="218"/>
      <c r="T86" s="218"/>
      <c r="U86" s="218"/>
      <c r="V86" s="218"/>
      <c r="W86" s="322"/>
      <c r="X86" s="483">
        <f t="shared" si="9"/>
        <v>0.9816091954022989</v>
      </c>
      <c r="Y86" s="266"/>
      <c r="Z86" s="234"/>
      <c r="AA86" s="234"/>
      <c r="AB86" s="234"/>
      <c r="AC86" s="310"/>
    </row>
    <row r="87" spans="1:29" ht="13.5" thickBot="1">
      <c r="A87" s="55">
        <v>633006</v>
      </c>
      <c r="B87" s="56" t="s">
        <v>19</v>
      </c>
      <c r="C87" s="56"/>
      <c r="D87" s="56"/>
      <c r="E87" s="56"/>
      <c r="F87" s="36"/>
      <c r="G87" s="195">
        <v>3000</v>
      </c>
      <c r="H87" s="195">
        <v>2000</v>
      </c>
      <c r="I87" s="195">
        <v>500</v>
      </c>
      <c r="J87" s="195">
        <v>3500</v>
      </c>
      <c r="K87" s="195"/>
      <c r="L87" s="195"/>
      <c r="M87" s="453">
        <v>3496</v>
      </c>
      <c r="N87" s="142"/>
      <c r="O87" s="142"/>
      <c r="P87" s="210"/>
      <c r="Q87" s="141"/>
      <c r="R87" s="219"/>
      <c r="S87" s="218"/>
      <c r="T87" s="218"/>
      <c r="U87" s="218"/>
      <c r="V87" s="218"/>
      <c r="W87" s="322"/>
      <c r="X87" s="483">
        <f t="shared" si="9"/>
        <v>0.9988571428571429</v>
      </c>
      <c r="Y87" s="184"/>
      <c r="Z87" s="234"/>
      <c r="AA87" s="234"/>
      <c r="AB87" s="234"/>
      <c r="AC87" s="266"/>
    </row>
    <row r="88" spans="1:29" ht="12.75">
      <c r="A88" s="55">
        <v>633009</v>
      </c>
      <c r="B88" s="56" t="s">
        <v>20</v>
      </c>
      <c r="C88" s="56"/>
      <c r="D88" s="56"/>
      <c r="E88" s="56"/>
      <c r="F88" s="36"/>
      <c r="G88" s="195">
        <v>100</v>
      </c>
      <c r="H88" s="195">
        <v>50</v>
      </c>
      <c r="I88" s="195">
        <v>40</v>
      </c>
      <c r="J88" s="195">
        <v>30</v>
      </c>
      <c r="K88" s="195"/>
      <c r="L88" s="195"/>
      <c r="M88" s="453">
        <v>27</v>
      </c>
      <c r="N88" s="142"/>
      <c r="O88" s="142"/>
      <c r="P88" s="210"/>
      <c r="Q88" s="220"/>
      <c r="R88" s="203"/>
      <c r="S88" s="7"/>
      <c r="T88" s="7"/>
      <c r="U88" s="40"/>
      <c r="V88" s="40"/>
      <c r="W88" s="321"/>
      <c r="X88" s="485">
        <f t="shared" si="9"/>
        <v>0.9</v>
      </c>
      <c r="Y88" s="103"/>
      <c r="Z88" s="102"/>
      <c r="AA88" s="102"/>
      <c r="AB88" s="102"/>
      <c r="AC88" s="268"/>
    </row>
    <row r="89" spans="1:29" ht="12.75">
      <c r="A89" s="64">
        <v>633010</v>
      </c>
      <c r="B89" s="65" t="s">
        <v>21</v>
      </c>
      <c r="C89" s="65"/>
      <c r="D89" s="65"/>
      <c r="E89" s="65"/>
      <c r="F89" s="63"/>
      <c r="G89" s="129">
        <v>3000</v>
      </c>
      <c r="H89" s="129">
        <v>1720</v>
      </c>
      <c r="I89" s="129">
        <v>2000</v>
      </c>
      <c r="J89" s="129">
        <v>3600</v>
      </c>
      <c r="K89" s="129"/>
      <c r="L89" s="129"/>
      <c r="M89" s="456">
        <v>3597</v>
      </c>
      <c r="N89" s="143"/>
      <c r="O89" s="143"/>
      <c r="P89" s="208"/>
      <c r="Q89" s="129"/>
      <c r="R89" s="137"/>
      <c r="S89" s="40"/>
      <c r="T89" s="40"/>
      <c r="U89" s="40"/>
      <c r="V89" s="40"/>
      <c r="W89" s="322"/>
      <c r="X89" s="483">
        <f t="shared" si="9"/>
        <v>0.9991666666666666</v>
      </c>
      <c r="Y89" s="184"/>
      <c r="Z89" s="234"/>
      <c r="AA89" s="234"/>
      <c r="AB89" s="234"/>
      <c r="AC89" s="266"/>
    </row>
    <row r="90" spans="1:29" ht="13.5" thickBot="1">
      <c r="A90" s="55">
        <v>633016</v>
      </c>
      <c r="B90" s="56" t="s">
        <v>22</v>
      </c>
      <c r="C90" s="56"/>
      <c r="D90" s="56"/>
      <c r="E90" s="56"/>
      <c r="F90" s="36"/>
      <c r="G90" s="195">
        <v>300</v>
      </c>
      <c r="H90" s="195">
        <v>250</v>
      </c>
      <c r="I90" s="195">
        <v>300</v>
      </c>
      <c r="J90" s="195">
        <v>250</v>
      </c>
      <c r="K90" s="195"/>
      <c r="L90" s="195"/>
      <c r="M90" s="453">
        <v>243</v>
      </c>
      <c r="N90" s="142"/>
      <c r="O90" s="142"/>
      <c r="P90" s="210"/>
      <c r="Q90" s="53"/>
      <c r="R90" s="135"/>
      <c r="S90" s="40"/>
      <c r="T90" s="40"/>
      <c r="U90" s="40"/>
      <c r="V90" s="40"/>
      <c r="W90" s="322"/>
      <c r="X90" s="483">
        <f t="shared" si="9"/>
        <v>0.972</v>
      </c>
      <c r="Y90" s="184"/>
      <c r="Z90" s="234"/>
      <c r="AA90" s="234"/>
      <c r="AB90" s="234"/>
      <c r="AC90" s="266"/>
    </row>
    <row r="91" spans="1:29" ht="13.5" thickBot="1">
      <c r="A91" s="64">
        <v>635002</v>
      </c>
      <c r="B91" s="65" t="s">
        <v>68</v>
      </c>
      <c r="C91" s="65"/>
      <c r="D91" s="65"/>
      <c r="E91" s="65"/>
      <c r="F91" s="63"/>
      <c r="G91" s="129">
        <v>800</v>
      </c>
      <c r="H91" s="129">
        <v>180</v>
      </c>
      <c r="I91" s="129">
        <v>460</v>
      </c>
      <c r="J91" s="129">
        <v>400</v>
      </c>
      <c r="K91" s="129"/>
      <c r="L91" s="129"/>
      <c r="M91" s="456">
        <v>382</v>
      </c>
      <c r="N91" s="143"/>
      <c r="O91" s="143"/>
      <c r="P91" s="208"/>
      <c r="Q91" s="221"/>
      <c r="R91" s="214"/>
      <c r="S91" s="213"/>
      <c r="T91" s="213"/>
      <c r="U91" s="40"/>
      <c r="V91" s="40"/>
      <c r="W91" s="322"/>
      <c r="X91" s="483">
        <f t="shared" si="9"/>
        <v>0.955</v>
      </c>
      <c r="Y91" s="184">
        <v>100</v>
      </c>
      <c r="Z91" s="234"/>
      <c r="AA91" s="234"/>
      <c r="AB91" s="234"/>
      <c r="AC91" s="266"/>
    </row>
    <row r="92" spans="1:35" ht="12.75">
      <c r="A92" s="55">
        <v>637001</v>
      </c>
      <c r="B92" s="56" t="s">
        <v>23</v>
      </c>
      <c r="C92" s="56"/>
      <c r="D92" s="56"/>
      <c r="E92" s="56"/>
      <c r="F92" s="36"/>
      <c r="G92" s="195">
        <v>2000</v>
      </c>
      <c r="H92" s="195">
        <v>1700</v>
      </c>
      <c r="I92" s="195">
        <v>100</v>
      </c>
      <c r="J92" s="195">
        <v>200</v>
      </c>
      <c r="K92" s="195"/>
      <c r="L92" s="195"/>
      <c r="M92" s="453">
        <v>182</v>
      </c>
      <c r="N92" s="142"/>
      <c r="O92" s="142"/>
      <c r="P92" s="210"/>
      <c r="Q92" s="195"/>
      <c r="R92" s="135"/>
      <c r="S92" s="218"/>
      <c r="T92" s="218"/>
      <c r="U92" s="218"/>
      <c r="V92" s="218"/>
      <c r="W92" s="322"/>
      <c r="X92" s="483">
        <f t="shared" si="9"/>
        <v>0.91</v>
      </c>
      <c r="Y92" s="184">
        <v>-100</v>
      </c>
      <c r="Z92" s="234"/>
      <c r="AA92" s="234"/>
      <c r="AB92" s="234"/>
      <c r="AC92" s="310"/>
      <c r="AH92" s="517"/>
      <c r="AI92" s="518"/>
    </row>
    <row r="93" spans="1:29" ht="12.75">
      <c r="A93" s="55">
        <v>637004</v>
      </c>
      <c r="B93" s="56" t="s">
        <v>24</v>
      </c>
      <c r="C93" s="56"/>
      <c r="D93" s="56"/>
      <c r="E93" s="56"/>
      <c r="F93" s="36"/>
      <c r="G93" s="195">
        <v>3000</v>
      </c>
      <c r="H93" s="195">
        <v>2400</v>
      </c>
      <c r="I93" s="195">
        <v>4220</v>
      </c>
      <c r="J93" s="195">
        <v>3400</v>
      </c>
      <c r="K93" s="195"/>
      <c r="L93" s="195"/>
      <c r="M93" s="453">
        <v>3398</v>
      </c>
      <c r="N93" s="142"/>
      <c r="O93" s="142"/>
      <c r="P93" s="210"/>
      <c r="Q93" s="195"/>
      <c r="R93" s="135"/>
      <c r="S93" s="218"/>
      <c r="T93" s="218"/>
      <c r="U93" s="218"/>
      <c r="V93" s="218"/>
      <c r="W93" s="322"/>
      <c r="X93" s="293">
        <f t="shared" si="9"/>
        <v>0.9994117647058823</v>
      </c>
      <c r="Y93" s="103"/>
      <c r="Z93" s="3"/>
      <c r="AA93" s="3"/>
      <c r="AB93" s="3"/>
      <c r="AC93" s="266"/>
    </row>
    <row r="94" spans="1:29" ht="12.75">
      <c r="A94" s="55">
        <v>637005</v>
      </c>
      <c r="B94" s="56" t="s">
        <v>25</v>
      </c>
      <c r="C94" s="56"/>
      <c r="D94" s="56"/>
      <c r="E94" s="56"/>
      <c r="F94" s="36"/>
      <c r="G94" s="195">
        <v>1400</v>
      </c>
      <c r="H94" s="195">
        <v>1050</v>
      </c>
      <c r="I94" s="195">
        <v>1210</v>
      </c>
      <c r="J94" s="195">
        <v>1200</v>
      </c>
      <c r="K94" s="195"/>
      <c r="L94" s="195"/>
      <c r="M94" s="453">
        <v>1127</v>
      </c>
      <c r="N94" s="142"/>
      <c r="O94" s="142"/>
      <c r="P94" s="210"/>
      <c r="Q94" s="195"/>
      <c r="R94" s="135"/>
      <c r="S94" s="218"/>
      <c r="T94" s="218"/>
      <c r="U94" s="218"/>
      <c r="V94" s="218"/>
      <c r="W94" s="322"/>
      <c r="X94" s="293">
        <f t="shared" si="9"/>
        <v>0.9391666666666667</v>
      </c>
      <c r="Y94" s="266"/>
      <c r="Z94" s="102"/>
      <c r="AA94" s="102"/>
      <c r="AB94" s="102"/>
      <c r="AC94" s="268"/>
    </row>
    <row r="95" spans="1:29" ht="12.75">
      <c r="A95" s="55">
        <v>637012</v>
      </c>
      <c r="B95" s="56" t="s">
        <v>95</v>
      </c>
      <c r="C95" s="56"/>
      <c r="D95" s="56"/>
      <c r="E95" s="56"/>
      <c r="F95" s="36"/>
      <c r="G95" s="195">
        <v>2000</v>
      </c>
      <c r="H95" s="195">
        <v>1700</v>
      </c>
      <c r="I95" s="195">
        <v>1800</v>
      </c>
      <c r="J95" s="195">
        <v>1800</v>
      </c>
      <c r="K95" s="195"/>
      <c r="L95" s="195"/>
      <c r="M95" s="453">
        <v>1737</v>
      </c>
      <c r="N95" s="142"/>
      <c r="O95" s="142"/>
      <c r="P95" s="210"/>
      <c r="Q95" s="195"/>
      <c r="R95" s="135"/>
      <c r="S95" s="218"/>
      <c r="T95" s="218"/>
      <c r="U95" s="218"/>
      <c r="V95" s="218"/>
      <c r="W95" s="321"/>
      <c r="X95" s="292">
        <f t="shared" si="9"/>
        <v>0.965</v>
      </c>
      <c r="Y95" s="266"/>
      <c r="Z95" s="234"/>
      <c r="AA95" s="234"/>
      <c r="AB95" s="234"/>
      <c r="AC95" s="266"/>
    </row>
    <row r="96" spans="1:29" ht="12.75">
      <c r="A96" s="55">
        <v>637014</v>
      </c>
      <c r="B96" s="56" t="s">
        <v>26</v>
      </c>
      <c r="C96" s="56"/>
      <c r="D96" s="56"/>
      <c r="E96" s="56"/>
      <c r="F96" s="36"/>
      <c r="G96" s="195">
        <v>17500</v>
      </c>
      <c r="H96" s="195">
        <v>12530</v>
      </c>
      <c r="I96" s="195">
        <v>10350</v>
      </c>
      <c r="J96" s="195">
        <v>17100</v>
      </c>
      <c r="K96" s="195"/>
      <c r="L96" s="195"/>
      <c r="M96" s="453">
        <v>17109</v>
      </c>
      <c r="N96" s="142"/>
      <c r="O96" s="142"/>
      <c r="P96" s="210"/>
      <c r="Q96" s="195"/>
      <c r="R96" s="135"/>
      <c r="S96" s="86"/>
      <c r="T96" s="86"/>
      <c r="U96" s="86"/>
      <c r="V96" s="86"/>
      <c r="W96" s="322"/>
      <c r="X96" s="293">
        <f t="shared" si="9"/>
        <v>1.0005263157894737</v>
      </c>
      <c r="Y96" s="103">
        <v>-840</v>
      </c>
      <c r="Z96" s="102"/>
      <c r="AA96" s="102"/>
      <c r="AB96" s="102"/>
      <c r="AC96" s="268"/>
    </row>
    <row r="97" spans="1:29" ht="12.75">
      <c r="A97" s="120">
        <v>637016</v>
      </c>
      <c r="B97" s="121" t="s">
        <v>78</v>
      </c>
      <c r="C97" s="121"/>
      <c r="D97" s="121"/>
      <c r="E97" s="121"/>
      <c r="F97" s="94"/>
      <c r="G97" s="141">
        <v>4200</v>
      </c>
      <c r="H97" s="141">
        <v>4100</v>
      </c>
      <c r="I97" s="141">
        <v>3200</v>
      </c>
      <c r="J97" s="141">
        <v>4780</v>
      </c>
      <c r="K97" s="141"/>
      <c r="L97" s="141"/>
      <c r="M97" s="454">
        <v>4780</v>
      </c>
      <c r="N97" s="198"/>
      <c r="O97" s="198"/>
      <c r="P97" s="222"/>
      <c r="Q97" s="53"/>
      <c r="R97" s="136"/>
      <c r="S97" s="218"/>
      <c r="T97" s="218"/>
      <c r="U97" s="218"/>
      <c r="V97" s="218"/>
      <c r="W97" s="322"/>
      <c r="X97" s="293">
        <f t="shared" si="9"/>
        <v>1</v>
      </c>
      <c r="Y97" s="184">
        <v>100</v>
      </c>
      <c r="Z97" s="234"/>
      <c r="AA97" s="234"/>
      <c r="AB97" s="234"/>
      <c r="AC97" s="311"/>
    </row>
    <row r="98" spans="1:29" ht="12.75">
      <c r="A98" s="120">
        <v>637027</v>
      </c>
      <c r="B98" s="121" t="s">
        <v>27</v>
      </c>
      <c r="C98" s="121"/>
      <c r="D98" s="121"/>
      <c r="E98" s="121"/>
      <c r="F98" s="94"/>
      <c r="G98" s="141">
        <v>3000</v>
      </c>
      <c r="H98" s="141">
        <v>2500</v>
      </c>
      <c r="I98" s="141">
        <v>2500</v>
      </c>
      <c r="J98" s="141">
        <v>3000</v>
      </c>
      <c r="K98" s="141"/>
      <c r="L98" s="141"/>
      <c r="M98" s="454">
        <v>2127</v>
      </c>
      <c r="N98" s="198"/>
      <c r="O98" s="198"/>
      <c r="P98" s="222"/>
      <c r="Q98" s="53"/>
      <c r="R98" s="136"/>
      <c r="S98" s="218"/>
      <c r="T98" s="218"/>
      <c r="U98" s="218"/>
      <c r="V98" s="218"/>
      <c r="W98" s="323"/>
      <c r="X98" s="293">
        <f t="shared" si="9"/>
        <v>0.709</v>
      </c>
      <c r="Y98" s="184"/>
      <c r="Z98" s="234"/>
      <c r="AA98" s="234"/>
      <c r="AB98" s="234"/>
      <c r="AC98" s="311"/>
    </row>
    <row r="99" spans="1:29" ht="12.75">
      <c r="A99" s="120">
        <v>633006</v>
      </c>
      <c r="B99" s="121" t="s">
        <v>96</v>
      </c>
      <c r="C99" s="121"/>
      <c r="D99" s="121"/>
      <c r="E99" s="121"/>
      <c r="F99" s="94"/>
      <c r="G99" s="141">
        <v>1500</v>
      </c>
      <c r="H99" s="141"/>
      <c r="I99" s="141"/>
      <c r="J99" s="141">
        <v>1500</v>
      </c>
      <c r="K99" s="141"/>
      <c r="L99" s="141"/>
      <c r="M99" s="454">
        <v>1550</v>
      </c>
      <c r="N99" s="198"/>
      <c r="O99" s="198"/>
      <c r="P99" s="222"/>
      <c r="Q99" s="53"/>
      <c r="R99" s="136"/>
      <c r="S99" s="218"/>
      <c r="T99" s="218"/>
      <c r="U99" s="218"/>
      <c r="V99" s="218"/>
      <c r="W99" s="323"/>
      <c r="X99" s="293">
        <f t="shared" si="9"/>
        <v>1.0333333333333334</v>
      </c>
      <c r="Y99" s="184"/>
      <c r="Z99" s="234"/>
      <c r="AA99" s="234"/>
      <c r="AB99" s="234"/>
      <c r="AC99" s="311"/>
    </row>
    <row r="100" spans="1:29" ht="13.5" thickBot="1">
      <c r="A100" s="120">
        <v>633006</v>
      </c>
      <c r="B100" s="121" t="s">
        <v>97</v>
      </c>
      <c r="C100" s="121"/>
      <c r="D100" s="121"/>
      <c r="E100" s="121"/>
      <c r="F100" s="94"/>
      <c r="G100" s="141">
        <v>5000</v>
      </c>
      <c r="H100" s="141">
        <v>950</v>
      </c>
      <c r="I100" s="141">
        <v>2400</v>
      </c>
      <c r="J100" s="141">
        <v>4750</v>
      </c>
      <c r="K100" s="141"/>
      <c r="L100" s="141"/>
      <c r="M100" s="454">
        <v>4742</v>
      </c>
      <c r="N100" s="198"/>
      <c r="O100" s="198"/>
      <c r="P100" s="222"/>
      <c r="Q100" s="53"/>
      <c r="R100" s="136"/>
      <c r="S100" s="218"/>
      <c r="T100" s="218"/>
      <c r="U100" s="218"/>
      <c r="V100" s="218"/>
      <c r="W100" s="323"/>
      <c r="X100" s="293">
        <f t="shared" si="9"/>
        <v>0.9983157894736842</v>
      </c>
      <c r="Y100" s="184"/>
      <c r="Z100" s="234"/>
      <c r="AA100" s="234"/>
      <c r="AB100" s="234"/>
      <c r="AC100" s="266"/>
    </row>
    <row r="101" spans="1:29" ht="16.5" thickBot="1" thickTop="1">
      <c r="A101" s="29" t="s">
        <v>48</v>
      </c>
      <c r="B101" s="30"/>
      <c r="C101" s="31"/>
      <c r="D101" s="31"/>
      <c r="E101" s="32"/>
      <c r="F101" s="35"/>
      <c r="G101" s="35"/>
      <c r="H101" s="35"/>
      <c r="I101" s="35"/>
      <c r="J101" s="35"/>
      <c r="K101" s="35"/>
      <c r="L101" s="35"/>
      <c r="M101" s="471"/>
      <c r="N101" s="39"/>
      <c r="O101" s="39"/>
      <c r="P101" s="39"/>
      <c r="W101" s="335"/>
      <c r="X101" s="294"/>
      <c r="Y101" s="264"/>
      <c r="Z101" s="32"/>
      <c r="AA101" s="32"/>
      <c r="AB101" s="32"/>
      <c r="AC101" s="264"/>
    </row>
    <row r="102" spans="1:30" ht="14.25" thickBot="1" thickTop="1">
      <c r="A102" s="181" t="s">
        <v>29</v>
      </c>
      <c r="B102" s="68" t="s">
        <v>30</v>
      </c>
      <c r="C102" s="68"/>
      <c r="D102" s="68"/>
      <c r="E102" s="68"/>
      <c r="F102" s="69"/>
      <c r="G102" s="69">
        <f>SUM(G103:G104)</f>
        <v>55000</v>
      </c>
      <c r="H102" s="69">
        <f>SUM(H103:H105)</f>
        <v>50120</v>
      </c>
      <c r="I102" s="69">
        <f>SUM(I103:I105)</f>
        <v>45610</v>
      </c>
      <c r="J102" s="69">
        <f>SUM(J103:J105)</f>
        <v>46820</v>
      </c>
      <c r="K102" s="69"/>
      <c r="L102" s="69"/>
      <c r="M102" s="472">
        <f>SUM(M103:M105)</f>
        <v>46712</v>
      </c>
      <c r="N102" s="230">
        <f aca="true" t="shared" si="10" ref="N102:U102">SUM(N103:N104)</f>
        <v>0</v>
      </c>
      <c r="O102" s="230">
        <f t="shared" si="10"/>
        <v>0</v>
      </c>
      <c r="P102" s="230">
        <f t="shared" si="10"/>
        <v>0</v>
      </c>
      <c r="Q102" s="230">
        <f t="shared" si="10"/>
        <v>0</v>
      </c>
      <c r="R102" s="230">
        <f t="shared" si="10"/>
        <v>0</v>
      </c>
      <c r="S102" s="230">
        <f t="shared" si="10"/>
        <v>0</v>
      </c>
      <c r="T102" s="230">
        <f t="shared" si="10"/>
        <v>0</v>
      </c>
      <c r="U102" s="230">
        <f t="shared" si="10"/>
        <v>0</v>
      </c>
      <c r="V102" s="230"/>
      <c r="W102" s="334">
        <f>SUM(W103:W105)</f>
        <v>2036</v>
      </c>
      <c r="X102" s="491">
        <f>M102/J102</f>
        <v>0.9976932934643314</v>
      </c>
      <c r="Y102" s="103"/>
      <c r="Z102" s="102"/>
      <c r="AA102" s="102"/>
      <c r="AB102" s="102"/>
      <c r="AC102" s="283"/>
      <c r="AD102" s="93"/>
    </row>
    <row r="103" spans="1:29" ht="12.75">
      <c r="A103" s="368">
        <v>632001</v>
      </c>
      <c r="B103" s="369" t="s">
        <v>14</v>
      </c>
      <c r="C103" s="369"/>
      <c r="D103" s="369"/>
      <c r="E103" s="369"/>
      <c r="F103" s="54"/>
      <c r="G103" s="377">
        <v>50000</v>
      </c>
      <c r="H103" s="377">
        <v>43850</v>
      </c>
      <c r="I103" s="377">
        <v>42510</v>
      </c>
      <c r="J103" s="377">
        <v>36800</v>
      </c>
      <c r="K103" s="377"/>
      <c r="L103" s="377"/>
      <c r="M103" s="473">
        <v>36758</v>
      </c>
      <c r="N103" s="370"/>
      <c r="O103" s="207"/>
      <c r="P103" s="371"/>
      <c r="Q103" s="218"/>
      <c r="R103" s="218"/>
      <c r="S103" s="218"/>
      <c r="T103" s="218"/>
      <c r="U103" s="218"/>
      <c r="V103" s="218"/>
      <c r="W103" s="324"/>
      <c r="X103" s="300">
        <f>M103/J103</f>
        <v>0.9988586956521739</v>
      </c>
      <c r="Y103" s="103"/>
      <c r="Z103" s="102"/>
      <c r="AA103" s="102"/>
      <c r="AB103" s="102"/>
      <c r="AC103" s="268"/>
    </row>
    <row r="104" spans="1:30" ht="13.5" thickBot="1">
      <c r="A104" s="516">
        <v>633006</v>
      </c>
      <c r="B104" s="56" t="s">
        <v>31</v>
      </c>
      <c r="C104" s="56"/>
      <c r="D104" s="56"/>
      <c r="E104" s="56"/>
      <c r="F104" s="36"/>
      <c r="G104" s="195">
        <v>5000</v>
      </c>
      <c r="H104" s="195">
        <v>3330</v>
      </c>
      <c r="I104" s="195">
        <v>2000</v>
      </c>
      <c r="J104" s="142">
        <v>7000</v>
      </c>
      <c r="K104" s="142"/>
      <c r="L104" s="142"/>
      <c r="M104" s="474">
        <v>6942</v>
      </c>
      <c r="N104" s="195"/>
      <c r="O104" s="195"/>
      <c r="P104" s="210"/>
      <c r="Q104" s="43"/>
      <c r="R104" s="43"/>
      <c r="S104" s="43"/>
      <c r="T104" s="43"/>
      <c r="U104" s="43"/>
      <c r="V104" s="195"/>
      <c r="W104" s="372"/>
      <c r="X104" s="293">
        <f>M104/J104</f>
        <v>0.9917142857142857</v>
      </c>
      <c r="Y104" s="15"/>
      <c r="Z104" s="6"/>
      <c r="AA104" s="6"/>
      <c r="AB104" s="6"/>
      <c r="AC104" s="366"/>
      <c r="AD104" s="367"/>
    </row>
    <row r="105" spans="1:30" ht="12.75">
      <c r="A105" s="309">
        <v>637004</v>
      </c>
      <c r="B105" s="56" t="s">
        <v>79</v>
      </c>
      <c r="C105" s="56"/>
      <c r="D105" s="56"/>
      <c r="E105" s="56"/>
      <c r="F105" s="36"/>
      <c r="G105" s="195">
        <v>0</v>
      </c>
      <c r="H105" s="195">
        <v>2940</v>
      </c>
      <c r="I105" s="195">
        <v>1100</v>
      </c>
      <c r="J105" s="43">
        <v>3020</v>
      </c>
      <c r="K105" s="43">
        <v>1</v>
      </c>
      <c r="L105" s="43"/>
      <c r="M105" s="453">
        <v>3012</v>
      </c>
      <c r="N105" s="43"/>
      <c r="O105" s="195"/>
      <c r="P105" s="513"/>
      <c r="Q105" s="43"/>
      <c r="R105" s="43"/>
      <c r="S105" s="43"/>
      <c r="T105" s="43"/>
      <c r="U105" s="43"/>
      <c r="V105" s="43"/>
      <c r="W105" s="514">
        <v>2036</v>
      </c>
      <c r="X105" s="515">
        <f>M105/J105</f>
        <v>0.9973509933774835</v>
      </c>
      <c r="Y105" s="3"/>
      <c r="Z105" s="3"/>
      <c r="AA105" s="3"/>
      <c r="AB105" s="3"/>
      <c r="AC105" s="3"/>
      <c r="AD105" s="3"/>
    </row>
    <row r="106" spans="1:29" ht="12.75">
      <c r="A106" s="533"/>
      <c r="B106" s="495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40"/>
      <c r="O106" s="53"/>
      <c r="P106" s="274"/>
      <c r="Q106" s="40"/>
      <c r="R106" s="40"/>
      <c r="S106" s="40"/>
      <c r="T106" s="40"/>
      <c r="U106" s="40"/>
      <c r="V106" s="40"/>
      <c r="W106" s="233"/>
      <c r="X106" s="287"/>
      <c r="Y106" s="3"/>
      <c r="Z106" s="3"/>
      <c r="AA106" s="3"/>
      <c r="AB106" s="3"/>
      <c r="AC106" s="3"/>
    </row>
    <row r="107" spans="1:29" ht="12.75">
      <c r="A107" s="273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40"/>
      <c r="O107" s="53"/>
      <c r="P107" s="274"/>
      <c r="Q107" s="40"/>
      <c r="R107" s="40"/>
      <c r="S107" s="40"/>
      <c r="T107" s="40"/>
      <c r="U107" s="40"/>
      <c r="V107" s="40"/>
      <c r="W107" s="233"/>
      <c r="X107" s="287"/>
      <c r="Y107" s="3"/>
      <c r="Z107" s="3"/>
      <c r="AA107" s="3"/>
      <c r="AB107" s="3"/>
      <c r="AC107" s="3"/>
    </row>
    <row r="108" spans="1:29" ht="12.75">
      <c r="A108" s="273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40"/>
      <c r="O108" s="53"/>
      <c r="P108" s="274"/>
      <c r="Q108" s="40"/>
      <c r="R108" s="40"/>
      <c r="S108" s="40"/>
      <c r="T108" s="40"/>
      <c r="U108" s="40"/>
      <c r="V108" s="40"/>
      <c r="W108" s="233"/>
      <c r="X108" s="287"/>
      <c r="Y108" s="3"/>
      <c r="Z108" s="3"/>
      <c r="AA108" s="3"/>
      <c r="AB108" s="3"/>
      <c r="AC108" s="3"/>
    </row>
    <row r="109" spans="1:29" ht="12.75">
      <c r="A109" s="273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40"/>
      <c r="O109" s="53"/>
      <c r="P109" s="274"/>
      <c r="Q109" s="40"/>
      <c r="R109" s="40"/>
      <c r="S109" s="40"/>
      <c r="T109" s="40"/>
      <c r="U109" s="40"/>
      <c r="V109" s="40"/>
      <c r="W109" s="233"/>
      <c r="X109" s="287"/>
      <c r="Y109" s="3"/>
      <c r="Z109" s="3"/>
      <c r="AA109" s="3"/>
      <c r="AB109" s="3"/>
      <c r="AC109" s="3"/>
    </row>
    <row r="110" spans="1:29" ht="12.75">
      <c r="A110" s="273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40"/>
      <c r="O110" s="53"/>
      <c r="P110" s="274"/>
      <c r="Q110" s="40"/>
      <c r="R110" s="40"/>
      <c r="S110" s="40"/>
      <c r="T110" s="40"/>
      <c r="U110" s="40"/>
      <c r="V110" s="40"/>
      <c r="W110" s="233"/>
      <c r="X110" s="287"/>
      <c r="Y110" s="3"/>
      <c r="Z110" s="3"/>
      <c r="AA110" s="3"/>
      <c r="AB110" s="3"/>
      <c r="AC110" s="3"/>
    </row>
    <row r="111" spans="1:29" ht="13.5" thickBot="1">
      <c r="A111" s="276"/>
      <c r="B111" s="277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76"/>
      <c r="O111" s="278"/>
      <c r="P111" s="279"/>
      <c r="Q111" s="277"/>
      <c r="R111" s="277"/>
      <c r="S111" s="277"/>
      <c r="T111" s="277"/>
      <c r="U111" s="277"/>
      <c r="V111" s="277"/>
      <c r="W111" s="280"/>
      <c r="X111" s="277"/>
      <c r="Y111" s="6"/>
      <c r="Z111" s="6"/>
      <c r="AA111" s="6"/>
      <c r="AB111" s="6"/>
      <c r="AC111" s="6"/>
    </row>
    <row r="112" spans="1:29" ht="13.5" thickBot="1">
      <c r="A112" s="275" t="s">
        <v>42</v>
      </c>
      <c r="B112" s="123"/>
      <c r="C112" s="40"/>
      <c r="D112" s="40"/>
      <c r="E112" s="40"/>
      <c r="F112" s="53"/>
      <c r="G112" s="58" t="s">
        <v>36</v>
      </c>
      <c r="H112" s="522" t="s">
        <v>83</v>
      </c>
      <c r="I112" s="58" t="s">
        <v>77</v>
      </c>
      <c r="J112" s="58"/>
      <c r="K112" s="58"/>
      <c r="L112" s="58"/>
      <c r="M112" s="461" t="s">
        <v>32</v>
      </c>
      <c r="N112" s="164" t="s">
        <v>51</v>
      </c>
      <c r="O112" s="122"/>
      <c r="P112" s="248"/>
      <c r="Q112" s="248"/>
      <c r="R112" s="122"/>
      <c r="S112" s="249"/>
      <c r="T112" s="249"/>
      <c r="U112" s="249"/>
      <c r="V112" s="354"/>
      <c r="W112" s="344" t="s">
        <v>32</v>
      </c>
      <c r="X112" s="295" t="s">
        <v>57</v>
      </c>
      <c r="Y112" s="15"/>
      <c r="Z112" s="6"/>
      <c r="AA112" s="6"/>
      <c r="AB112" s="6"/>
      <c r="AC112" s="281"/>
    </row>
    <row r="113" spans="1:29" ht="13.5" thickBot="1">
      <c r="A113" s="23"/>
      <c r="B113" s="21"/>
      <c r="C113" s="21"/>
      <c r="D113" s="21"/>
      <c r="E113" s="21"/>
      <c r="F113" s="38"/>
      <c r="G113" s="37" t="s">
        <v>86</v>
      </c>
      <c r="H113" s="523" t="s">
        <v>84</v>
      </c>
      <c r="I113" s="37" t="s">
        <v>66</v>
      </c>
      <c r="J113" s="37"/>
      <c r="K113" s="37"/>
      <c r="L113" s="37"/>
      <c r="M113" s="475" t="s">
        <v>100</v>
      </c>
      <c r="N113" s="247" t="s">
        <v>66</v>
      </c>
      <c r="O113" s="250"/>
      <c r="P113" s="251"/>
      <c r="Q113" s="251"/>
      <c r="R113" s="250"/>
      <c r="S113" s="252"/>
      <c r="T113" s="252"/>
      <c r="U113" s="252"/>
      <c r="V113" s="251"/>
      <c r="W113" s="345" t="s">
        <v>74</v>
      </c>
      <c r="X113" s="296" t="s">
        <v>33</v>
      </c>
      <c r="Y113" s="267"/>
      <c r="Z113" s="22"/>
      <c r="AA113" s="22"/>
      <c r="AB113" s="22"/>
      <c r="AC113" s="285"/>
    </row>
    <row r="114" spans="1:29" ht="14.25" thickBot="1" thickTop="1">
      <c r="A114" s="73"/>
      <c r="B114" s="74"/>
      <c r="C114" s="74"/>
      <c r="D114" s="74"/>
      <c r="E114" s="74"/>
      <c r="F114" s="75"/>
      <c r="G114" s="75"/>
      <c r="H114" s="75"/>
      <c r="I114" s="75"/>
      <c r="J114" s="75"/>
      <c r="K114" s="75"/>
      <c r="L114" s="75"/>
      <c r="M114" s="476"/>
      <c r="N114" s="76"/>
      <c r="O114" s="76"/>
      <c r="P114" s="105"/>
      <c r="Q114" s="174"/>
      <c r="R114" s="113"/>
      <c r="S114" s="3"/>
      <c r="T114" s="3"/>
      <c r="U114" s="3"/>
      <c r="V114" s="99"/>
      <c r="W114" s="346"/>
      <c r="X114" s="297"/>
      <c r="Y114" s="4"/>
      <c r="Z114" s="3"/>
      <c r="AA114" s="3"/>
      <c r="AB114" s="3"/>
      <c r="AC114" s="263"/>
    </row>
    <row r="115" spans="1:29" ht="16.5" thickBot="1">
      <c r="A115" s="159" t="s">
        <v>47</v>
      </c>
      <c r="B115" s="160"/>
      <c r="C115" s="161"/>
      <c r="D115" s="161"/>
      <c r="E115" s="161"/>
      <c r="F115" s="162"/>
      <c r="G115" s="413">
        <f>SUM(G118+G127)</f>
        <v>167000</v>
      </c>
      <c r="H115" s="413">
        <f>SUM(H118+H127)</f>
        <v>135300</v>
      </c>
      <c r="I115" s="413">
        <f>SUM(I118+I127)</f>
        <v>127570</v>
      </c>
      <c r="J115" s="413">
        <f>SUM(J118+J127)</f>
        <v>181010</v>
      </c>
      <c r="K115" s="413"/>
      <c r="L115" s="413"/>
      <c r="M115" s="477">
        <f>M118+M127+M128+M129</f>
        <v>180085</v>
      </c>
      <c r="N115" s="232" t="e">
        <f>#REF!+N118</f>
        <v>#REF!</v>
      </c>
      <c r="O115" s="232" t="e">
        <f>#REF!+O118</f>
        <v>#REF!</v>
      </c>
      <c r="P115" s="232" t="e">
        <f>#REF!+P118</f>
        <v>#REF!</v>
      </c>
      <c r="Q115" s="232" t="e">
        <f>#REF!+Q118</f>
        <v>#REF!</v>
      </c>
      <c r="R115" s="232" t="e">
        <f>#REF!+R118</f>
        <v>#REF!</v>
      </c>
      <c r="S115" s="232" t="e">
        <f>#REF!+S118</f>
        <v>#REF!</v>
      </c>
      <c r="T115" s="232" t="e">
        <f>#REF!+T118</f>
        <v>#REF!</v>
      </c>
      <c r="U115" s="232" t="e">
        <f>#REF!+U118</f>
        <v>#REF!</v>
      </c>
      <c r="V115" s="232"/>
      <c r="W115" s="336">
        <f>W118+W127+W128+W129+W130</f>
        <v>26420</v>
      </c>
      <c r="X115" s="298">
        <f>M115/J115</f>
        <v>0.9948897850947461</v>
      </c>
      <c r="Y115" s="187"/>
      <c r="Z115" s="3"/>
      <c r="AA115" s="3"/>
      <c r="AB115" s="3"/>
      <c r="AC115" s="284"/>
    </row>
    <row r="116" spans="1:29" ht="16.5" thickBot="1">
      <c r="A116" s="157"/>
      <c r="B116" s="153"/>
      <c r="C116" s="153"/>
      <c r="D116" s="153"/>
      <c r="E116" s="153"/>
      <c r="F116" s="24"/>
      <c r="G116" s="24"/>
      <c r="H116" s="24"/>
      <c r="I116" s="24"/>
      <c r="J116" s="24"/>
      <c r="K116" s="24"/>
      <c r="L116" s="24"/>
      <c r="M116" s="469"/>
      <c r="N116" s="104"/>
      <c r="O116" s="92"/>
      <c r="P116" s="106"/>
      <c r="Q116" s="175"/>
      <c r="R116" s="158"/>
      <c r="S116" s="22"/>
      <c r="T116" s="22"/>
      <c r="U116" s="22"/>
      <c r="V116" s="24"/>
      <c r="W116" s="337"/>
      <c r="X116" s="299"/>
      <c r="Y116" s="188"/>
      <c r="Z116" s="3"/>
      <c r="AA116" s="3"/>
      <c r="AB116" s="3"/>
      <c r="AC116" s="267"/>
    </row>
    <row r="117" spans="1:29" ht="15" thickBot="1" thickTop="1">
      <c r="A117" s="253" t="s">
        <v>71</v>
      </c>
      <c r="B117" s="176"/>
      <c r="C117" s="66"/>
      <c r="D117" s="66"/>
      <c r="E117" s="66"/>
      <c r="F117" s="177"/>
      <c r="G117" s="177"/>
      <c r="H117" s="177"/>
      <c r="I117" s="177"/>
      <c r="J117" s="177"/>
      <c r="K117" s="177"/>
      <c r="L117" s="177"/>
      <c r="M117" s="478"/>
      <c r="N117" s="166"/>
      <c r="O117" s="166"/>
      <c r="P117" s="67"/>
      <c r="Q117" s="67"/>
      <c r="R117" s="178"/>
      <c r="S117" s="6"/>
      <c r="T117" s="6"/>
      <c r="U117" s="6"/>
      <c r="V117" s="355"/>
      <c r="W117" s="338"/>
      <c r="X117" s="308"/>
      <c r="Y117" s="269"/>
      <c r="Z117" s="270"/>
      <c r="AA117" s="270"/>
      <c r="AB117" s="270"/>
      <c r="AC117" s="271"/>
    </row>
    <row r="118" spans="1:29" ht="13.5" thickBot="1">
      <c r="A118" s="179" t="s">
        <v>53</v>
      </c>
      <c r="B118" s="180" t="s">
        <v>9</v>
      </c>
      <c r="C118" s="180"/>
      <c r="D118" s="180"/>
      <c r="E118" s="180"/>
      <c r="F118" s="95"/>
      <c r="G118" s="378">
        <f>SUM(G119:G125)</f>
        <v>37000</v>
      </c>
      <c r="H118" s="378">
        <f>SUM(H119:H125)</f>
        <v>30800</v>
      </c>
      <c r="I118" s="378">
        <f>SUM(I119:I125)</f>
        <v>27880</v>
      </c>
      <c r="J118" s="378">
        <f>SUM(J119:J124)</f>
        <v>38490</v>
      </c>
      <c r="K118" s="378"/>
      <c r="L118" s="378"/>
      <c r="M118" s="479">
        <f>SUM(M119:M125)</f>
        <v>38314</v>
      </c>
      <c r="N118" s="231">
        <f aca="true" t="shared" si="11" ref="N118:U118">SUM(N119:N132)</f>
        <v>1527</v>
      </c>
      <c r="O118" s="231">
        <f t="shared" si="11"/>
        <v>0</v>
      </c>
      <c r="P118" s="231">
        <f t="shared" si="11"/>
        <v>0</v>
      </c>
      <c r="Q118" s="231">
        <f t="shared" si="11"/>
        <v>0</v>
      </c>
      <c r="R118" s="231">
        <f t="shared" si="11"/>
        <v>0</v>
      </c>
      <c r="S118" s="231">
        <f t="shared" si="11"/>
        <v>0</v>
      </c>
      <c r="T118" s="231">
        <f t="shared" si="11"/>
        <v>0</v>
      </c>
      <c r="U118" s="231">
        <f t="shared" si="11"/>
        <v>0</v>
      </c>
      <c r="V118" s="231"/>
      <c r="W118" s="333">
        <f>SUM(W119:W125)</f>
        <v>0</v>
      </c>
      <c r="X118" s="492">
        <f aca="true" t="shared" si="12" ref="X118:X124">M118/J118</f>
        <v>0.9954273837360353</v>
      </c>
      <c r="Y118" s="190"/>
      <c r="Z118" s="262"/>
      <c r="AA118" s="262"/>
      <c r="AB118" s="262"/>
      <c r="AC118" s="190"/>
    </row>
    <row r="119" spans="1:35" ht="12.75">
      <c r="A119" s="64">
        <v>633006</v>
      </c>
      <c r="B119" s="65" t="s">
        <v>28</v>
      </c>
      <c r="C119" s="65"/>
      <c r="D119" s="65"/>
      <c r="E119" s="65"/>
      <c r="F119" s="63"/>
      <c r="G119" s="129">
        <v>2000</v>
      </c>
      <c r="H119" s="129">
        <v>2050</v>
      </c>
      <c r="I119" s="129">
        <v>500</v>
      </c>
      <c r="J119" s="129">
        <v>3700</v>
      </c>
      <c r="K119" s="129"/>
      <c r="L119" s="129"/>
      <c r="M119" s="456">
        <v>3662</v>
      </c>
      <c r="N119" s="143"/>
      <c r="O119" s="143"/>
      <c r="P119" s="53"/>
      <c r="Q119" s="129"/>
      <c r="R119" s="224"/>
      <c r="S119" s="40"/>
      <c r="T119" s="40"/>
      <c r="U119" s="40"/>
      <c r="V119" s="53"/>
      <c r="W119" s="321"/>
      <c r="X119" s="292">
        <f t="shared" si="12"/>
        <v>0.9897297297297297</v>
      </c>
      <c r="Y119" s="103"/>
      <c r="Z119" s="102"/>
      <c r="AA119" s="102"/>
      <c r="AB119" s="102"/>
      <c r="AC119" s="103"/>
      <c r="AG119" s="517"/>
      <c r="AH119" s="517"/>
      <c r="AI119" s="517"/>
    </row>
    <row r="120" spans="1:35" ht="12.75">
      <c r="A120" s="55">
        <v>635002</v>
      </c>
      <c r="B120" s="56" t="s">
        <v>68</v>
      </c>
      <c r="C120" s="56"/>
      <c r="D120" s="56"/>
      <c r="E120" s="56"/>
      <c r="F120" s="36"/>
      <c r="G120" s="195">
        <v>200</v>
      </c>
      <c r="H120" s="195">
        <v>60</v>
      </c>
      <c r="I120" s="195">
        <v>180</v>
      </c>
      <c r="J120" s="195">
        <v>40</v>
      </c>
      <c r="K120" s="195"/>
      <c r="L120" s="195"/>
      <c r="M120" s="453">
        <v>36</v>
      </c>
      <c r="N120" s="379"/>
      <c r="O120" s="142"/>
      <c r="P120" s="223"/>
      <c r="Q120" s="195"/>
      <c r="R120" s="225"/>
      <c r="S120" s="40"/>
      <c r="T120" s="40"/>
      <c r="U120" s="40"/>
      <c r="V120" s="53"/>
      <c r="W120" s="322"/>
      <c r="X120" s="293">
        <f t="shared" si="12"/>
        <v>0.9</v>
      </c>
      <c r="Y120" s="184"/>
      <c r="Z120" s="234"/>
      <c r="AA120" s="234"/>
      <c r="AB120" s="234"/>
      <c r="AC120" s="184"/>
      <c r="AH120" s="517"/>
      <c r="AI120" s="517"/>
    </row>
    <row r="121" spans="1:35" ht="12.75">
      <c r="A121" s="55">
        <v>635004</v>
      </c>
      <c r="B121" s="56" t="s">
        <v>34</v>
      </c>
      <c r="C121" s="56"/>
      <c r="D121" s="56"/>
      <c r="E121" s="56"/>
      <c r="F121" s="36"/>
      <c r="G121" s="195">
        <v>14600</v>
      </c>
      <c r="H121" s="195">
        <v>9800</v>
      </c>
      <c r="I121" s="195">
        <v>8300</v>
      </c>
      <c r="J121" s="195">
        <v>14600</v>
      </c>
      <c r="K121" s="195"/>
      <c r="L121" s="195"/>
      <c r="M121" s="453">
        <v>14600</v>
      </c>
      <c r="N121" s="379"/>
      <c r="O121" s="142"/>
      <c r="P121" s="223"/>
      <c r="Q121" s="195"/>
      <c r="R121" s="225"/>
      <c r="S121" s="40"/>
      <c r="T121" s="40"/>
      <c r="U121" s="40"/>
      <c r="V121" s="53"/>
      <c r="W121" s="322"/>
      <c r="X121" s="293">
        <f t="shared" si="12"/>
        <v>1</v>
      </c>
      <c r="Y121" s="184"/>
      <c r="Z121" s="234"/>
      <c r="AA121" s="234"/>
      <c r="AB121" s="234"/>
      <c r="AC121" s="184"/>
      <c r="AH121" s="517"/>
      <c r="AI121" s="517"/>
    </row>
    <row r="122" spans="1:35" ht="12.75">
      <c r="A122" s="55">
        <v>611</v>
      </c>
      <c r="B122" s="56" t="s">
        <v>12</v>
      </c>
      <c r="C122" s="56"/>
      <c r="D122" s="56"/>
      <c r="E122" s="56"/>
      <c r="F122" s="36"/>
      <c r="G122" s="195">
        <v>14000</v>
      </c>
      <c r="H122" s="195">
        <v>13000</v>
      </c>
      <c r="I122" s="195">
        <v>13000</v>
      </c>
      <c r="J122" s="195">
        <v>14000</v>
      </c>
      <c r="K122" s="195"/>
      <c r="L122" s="195"/>
      <c r="M122" s="453">
        <v>13941</v>
      </c>
      <c r="N122" s="142"/>
      <c r="O122" s="142"/>
      <c r="P122" s="223"/>
      <c r="Q122" s="195"/>
      <c r="R122" s="225"/>
      <c r="S122" s="40"/>
      <c r="T122" s="40"/>
      <c r="U122" s="40"/>
      <c r="V122" s="53"/>
      <c r="W122" s="322"/>
      <c r="X122" s="293">
        <f t="shared" si="12"/>
        <v>0.9957857142857143</v>
      </c>
      <c r="Y122" s="184"/>
      <c r="Z122" s="234"/>
      <c r="AA122" s="234"/>
      <c r="AB122" s="234"/>
      <c r="AC122" s="184"/>
      <c r="AG122" s="517"/>
      <c r="AH122" s="517"/>
      <c r="AI122" s="517"/>
    </row>
    <row r="123" spans="1:35" ht="12.75">
      <c r="A123" s="55">
        <v>620</v>
      </c>
      <c r="B123" s="56" t="s">
        <v>13</v>
      </c>
      <c r="C123" s="56"/>
      <c r="D123" s="56"/>
      <c r="E123" s="56"/>
      <c r="F123" s="36"/>
      <c r="G123" s="195">
        <v>5400</v>
      </c>
      <c r="H123" s="195">
        <v>5200</v>
      </c>
      <c r="I123" s="195">
        <v>5200</v>
      </c>
      <c r="J123" s="195">
        <v>5400</v>
      </c>
      <c r="K123" s="195"/>
      <c r="L123" s="195"/>
      <c r="M123" s="453">
        <v>5325</v>
      </c>
      <c r="N123" s="142"/>
      <c r="O123" s="142"/>
      <c r="P123" s="223"/>
      <c r="Q123" s="195"/>
      <c r="R123" s="225"/>
      <c r="S123" s="40"/>
      <c r="T123" s="40"/>
      <c r="U123" s="40"/>
      <c r="V123" s="40"/>
      <c r="W123" s="322"/>
      <c r="X123" s="300">
        <f t="shared" si="12"/>
        <v>0.9861111111111112</v>
      </c>
      <c r="Y123" s="4"/>
      <c r="Z123" s="3"/>
      <c r="AA123" s="3"/>
      <c r="AB123" s="3"/>
      <c r="AC123" s="4"/>
      <c r="AG123" s="517"/>
      <c r="AH123" s="517"/>
      <c r="AI123" s="517"/>
    </row>
    <row r="124" spans="1:35" ht="12.75">
      <c r="A124" s="55">
        <v>637014</v>
      </c>
      <c r="B124" s="56" t="s">
        <v>26</v>
      </c>
      <c r="C124" s="56"/>
      <c r="D124" s="56"/>
      <c r="E124" s="56"/>
      <c r="F124" s="33"/>
      <c r="G124" s="195">
        <v>800</v>
      </c>
      <c r="H124" s="195">
        <v>690</v>
      </c>
      <c r="I124" s="195">
        <v>700</v>
      </c>
      <c r="J124" s="195">
        <v>750</v>
      </c>
      <c r="K124" s="195"/>
      <c r="L124" s="195"/>
      <c r="M124" s="453">
        <v>750</v>
      </c>
      <c r="N124" s="142"/>
      <c r="O124" s="142"/>
      <c r="P124" s="223"/>
      <c r="Q124" s="195"/>
      <c r="R124" s="225"/>
      <c r="S124" s="43"/>
      <c r="T124" s="43"/>
      <c r="U124" s="43"/>
      <c r="V124" s="43"/>
      <c r="W124" s="322"/>
      <c r="X124" s="293">
        <f t="shared" si="12"/>
        <v>1</v>
      </c>
      <c r="Y124" s="184"/>
      <c r="Z124" s="234"/>
      <c r="AA124" s="234"/>
      <c r="AB124" s="234"/>
      <c r="AC124" s="184"/>
      <c r="AE124" s="3"/>
      <c r="AI124" s="517"/>
    </row>
    <row r="125" spans="1:31" ht="12.75">
      <c r="A125" s="120"/>
      <c r="B125" s="56"/>
      <c r="C125" s="121"/>
      <c r="D125" s="121"/>
      <c r="E125" s="121"/>
      <c r="F125" s="182"/>
      <c r="G125" s="182"/>
      <c r="H125" s="182"/>
      <c r="I125" s="182"/>
      <c r="J125" s="182"/>
      <c r="K125" s="182"/>
      <c r="L125" s="182"/>
      <c r="M125" s="454"/>
      <c r="N125" s="198"/>
      <c r="O125" s="198"/>
      <c r="P125" s="226"/>
      <c r="Q125" s="141"/>
      <c r="R125" s="227"/>
      <c r="S125" s="41"/>
      <c r="T125" s="41"/>
      <c r="U125" s="41"/>
      <c r="V125" s="41"/>
      <c r="W125" s="323"/>
      <c r="X125" s="293"/>
      <c r="Y125" s="184"/>
      <c r="Z125" s="234"/>
      <c r="AA125" s="234"/>
      <c r="AB125" s="234"/>
      <c r="AC125" s="184"/>
      <c r="AE125" s="3"/>
    </row>
    <row r="126" spans="1:31" ht="12.75">
      <c r="A126" s="120"/>
      <c r="B126" s="56"/>
      <c r="C126" s="121"/>
      <c r="D126" s="121"/>
      <c r="E126" s="121"/>
      <c r="F126" s="182"/>
      <c r="G126" s="182"/>
      <c r="H126" s="182"/>
      <c r="I126" s="182"/>
      <c r="J126" s="182"/>
      <c r="K126" s="182"/>
      <c r="L126" s="182"/>
      <c r="M126" s="454"/>
      <c r="N126" s="198"/>
      <c r="O126" s="198"/>
      <c r="P126" s="226"/>
      <c r="Q126" s="141"/>
      <c r="R126" s="227"/>
      <c r="S126" s="41"/>
      <c r="T126" s="41"/>
      <c r="U126" s="41"/>
      <c r="V126" s="41"/>
      <c r="W126" s="323"/>
      <c r="X126" s="293"/>
      <c r="Y126" s="184"/>
      <c r="Z126" s="234"/>
      <c r="AA126" s="234"/>
      <c r="AB126" s="234"/>
      <c r="AC126" s="184"/>
      <c r="AE126" s="3"/>
    </row>
    <row r="127" spans="1:31" ht="12.75">
      <c r="A127" s="55">
        <v>632.637</v>
      </c>
      <c r="B127" s="56" t="s">
        <v>98</v>
      </c>
      <c r="C127" s="121"/>
      <c r="D127" s="121"/>
      <c r="E127" s="121"/>
      <c r="F127" s="182"/>
      <c r="G127" s="132">
        <v>130000</v>
      </c>
      <c r="H127" s="132">
        <v>104500</v>
      </c>
      <c r="I127" s="132">
        <v>99690</v>
      </c>
      <c r="J127" s="132">
        <v>142520</v>
      </c>
      <c r="K127" s="132"/>
      <c r="L127" s="132"/>
      <c r="M127" s="480">
        <v>141771</v>
      </c>
      <c r="N127" s="198"/>
      <c r="O127" s="198"/>
      <c r="P127" s="226"/>
      <c r="Q127" s="141"/>
      <c r="R127" s="227"/>
      <c r="S127" s="41"/>
      <c r="T127" s="41"/>
      <c r="U127" s="41"/>
      <c r="V127" s="41"/>
      <c r="W127" s="323"/>
      <c r="X127" s="493">
        <f>M127/J127</f>
        <v>0.9947445972495088</v>
      </c>
      <c r="Y127" s="184"/>
      <c r="Z127" s="234"/>
      <c r="AA127" s="234"/>
      <c r="AB127" s="234"/>
      <c r="AC127" s="184"/>
      <c r="AE127" s="3"/>
    </row>
    <row r="128" spans="1:29" ht="12.75">
      <c r="A128" s="120"/>
      <c r="B128" s="56"/>
      <c r="C128" s="121"/>
      <c r="D128" s="121"/>
      <c r="E128" s="121"/>
      <c r="F128" s="182"/>
      <c r="G128" s="182"/>
      <c r="H128" s="182"/>
      <c r="I128" s="182"/>
      <c r="J128" s="182"/>
      <c r="K128" s="182"/>
      <c r="L128" s="182"/>
      <c r="M128" s="496"/>
      <c r="N128" s="198">
        <v>1527</v>
      </c>
      <c r="O128" s="198"/>
      <c r="P128" s="226"/>
      <c r="Q128" s="141"/>
      <c r="R128" s="227"/>
      <c r="S128" s="41"/>
      <c r="T128" s="41"/>
      <c r="U128" s="41"/>
      <c r="V128" s="41"/>
      <c r="W128" s="323">
        <v>7851</v>
      </c>
      <c r="X128" s="293"/>
      <c r="Y128" s="266"/>
      <c r="Z128" s="234"/>
      <c r="AA128" s="234"/>
      <c r="AB128" s="234"/>
      <c r="AC128" s="184"/>
    </row>
    <row r="129" spans="1:29" ht="12.75">
      <c r="A129" s="120"/>
      <c r="B129" s="121"/>
      <c r="C129" s="121"/>
      <c r="D129" s="411"/>
      <c r="E129" s="121"/>
      <c r="F129" s="182"/>
      <c r="G129" s="182"/>
      <c r="H129" s="182"/>
      <c r="I129" s="182"/>
      <c r="J129" s="182"/>
      <c r="K129" s="182"/>
      <c r="L129" s="182"/>
      <c r="M129" s="496"/>
      <c r="N129" s="198"/>
      <c r="O129" s="198"/>
      <c r="P129" s="226"/>
      <c r="Q129" s="141"/>
      <c r="R129" s="227"/>
      <c r="S129" s="41"/>
      <c r="T129" s="41"/>
      <c r="U129" s="41"/>
      <c r="V129" s="41"/>
      <c r="W129" s="323">
        <v>18569</v>
      </c>
      <c r="X129" s="293"/>
      <c r="Y129" s="103"/>
      <c r="Z129" s="102"/>
      <c r="AA129" s="102"/>
      <c r="AB129" s="102"/>
      <c r="AC129" s="103"/>
    </row>
    <row r="130" spans="1:29" ht="12.75">
      <c r="A130" s="120"/>
      <c r="B130" s="121"/>
      <c r="C130" s="121"/>
      <c r="D130" s="121"/>
      <c r="E130" s="121"/>
      <c r="F130" s="182"/>
      <c r="G130" s="182"/>
      <c r="H130" s="182"/>
      <c r="I130" s="182"/>
      <c r="J130" s="182"/>
      <c r="K130" s="182"/>
      <c r="L130" s="182"/>
      <c r="M130" s="481"/>
      <c r="N130" s="198"/>
      <c r="O130" s="198"/>
      <c r="P130" s="226"/>
      <c r="Q130" s="141"/>
      <c r="R130" s="227"/>
      <c r="S130" s="41"/>
      <c r="T130" s="41"/>
      <c r="U130" s="41"/>
      <c r="V130" s="41"/>
      <c r="W130" s="323"/>
      <c r="X130" s="293"/>
      <c r="Y130" s="103"/>
      <c r="Z130" s="102"/>
      <c r="AA130" s="102"/>
      <c r="AB130" s="102"/>
      <c r="AC130" s="103"/>
    </row>
    <row r="131" spans="1:29" ht="12.75">
      <c r="A131" s="55"/>
      <c r="B131" s="121"/>
      <c r="C131" s="121"/>
      <c r="D131" s="121"/>
      <c r="E131" s="121"/>
      <c r="F131" s="182"/>
      <c r="G131" s="182"/>
      <c r="H131" s="182"/>
      <c r="I131" s="182"/>
      <c r="J131" s="182"/>
      <c r="K131" s="182"/>
      <c r="L131" s="182"/>
      <c r="M131" s="481"/>
      <c r="N131" s="198"/>
      <c r="O131" s="198"/>
      <c r="P131" s="226"/>
      <c r="Q131" s="141"/>
      <c r="R131" s="227"/>
      <c r="S131" s="41"/>
      <c r="T131" s="41"/>
      <c r="U131" s="41"/>
      <c r="V131" s="41"/>
      <c r="W131" s="323"/>
      <c r="X131" s="293"/>
      <c r="Y131" s="103"/>
      <c r="Z131" s="102"/>
      <c r="AA131" s="102"/>
      <c r="AB131" s="102"/>
      <c r="AC131" s="103"/>
    </row>
    <row r="132" spans="1:29" ht="13.5" thickBot="1">
      <c r="A132" s="120"/>
      <c r="B132" s="121"/>
      <c r="C132" s="121"/>
      <c r="D132" s="121"/>
      <c r="E132" s="121"/>
      <c r="F132" s="182"/>
      <c r="G132" s="390"/>
      <c r="H132" s="390"/>
      <c r="I132" s="390"/>
      <c r="J132" s="390"/>
      <c r="K132" s="390"/>
      <c r="L132" s="390"/>
      <c r="M132" s="327"/>
      <c r="N132" s="391"/>
      <c r="O132" s="391"/>
      <c r="P132" s="392"/>
      <c r="Q132" s="393"/>
      <c r="R132" s="394"/>
      <c r="S132" s="395"/>
      <c r="T132" s="395"/>
      <c r="U132" s="395"/>
      <c r="V132" s="395"/>
      <c r="W132" s="396"/>
      <c r="X132" s="293"/>
      <c r="Y132" s="103"/>
      <c r="Z132" s="102"/>
      <c r="AA132" s="102"/>
      <c r="AB132" s="102"/>
      <c r="AC132" s="103"/>
    </row>
    <row r="133" spans="1:29" ht="16.5" thickBot="1" thickTop="1">
      <c r="A133" s="236"/>
      <c r="B133" s="245" t="s">
        <v>62</v>
      </c>
      <c r="C133" s="32"/>
      <c r="D133" s="32"/>
      <c r="E133" s="32"/>
      <c r="F133" s="244"/>
      <c r="G133" s="510">
        <f>G59+G115</f>
        <v>790300</v>
      </c>
      <c r="H133" s="510">
        <f>H59+H115</f>
        <v>685120</v>
      </c>
      <c r="I133" s="71">
        <f>I59+I115</f>
        <v>643130</v>
      </c>
      <c r="J133" s="71">
        <f>J59+J115</f>
        <v>787560</v>
      </c>
      <c r="K133" s="71"/>
      <c r="L133" s="71"/>
      <c r="M133" s="511">
        <f>M59+M115</f>
        <v>782317</v>
      </c>
      <c r="N133" s="364" t="e">
        <f aca="true" t="shared" si="13" ref="N133:U133">N115+N59</f>
        <v>#REF!</v>
      </c>
      <c r="O133" s="364" t="e">
        <f t="shared" si="13"/>
        <v>#REF!</v>
      </c>
      <c r="P133" s="364" t="e">
        <f t="shared" si="13"/>
        <v>#REF!</v>
      </c>
      <c r="Q133" s="364" t="e">
        <f t="shared" si="13"/>
        <v>#REF!</v>
      </c>
      <c r="R133" s="364" t="e">
        <f t="shared" si="13"/>
        <v>#REF!</v>
      </c>
      <c r="S133" s="364" t="e">
        <f t="shared" si="13"/>
        <v>#REF!</v>
      </c>
      <c r="T133" s="364" t="e">
        <f t="shared" si="13"/>
        <v>#REF!</v>
      </c>
      <c r="U133" s="364" t="e">
        <f t="shared" si="13"/>
        <v>#REF!</v>
      </c>
      <c r="V133" s="364"/>
      <c r="W133" s="389">
        <f>W59+W115</f>
        <v>30565</v>
      </c>
      <c r="X133" s="307">
        <f>M133/J133</f>
        <v>0.9933427294428361</v>
      </c>
      <c r="Y133" s="186"/>
      <c r="Z133" s="32"/>
      <c r="AA133" s="32"/>
      <c r="AB133" s="32"/>
      <c r="AC133" s="286"/>
    </row>
    <row r="134" spans="1:29" ht="16.5" thickBot="1" thickTop="1">
      <c r="A134" s="436"/>
      <c r="B134" s="304"/>
      <c r="C134" s="304"/>
      <c r="D134" s="304"/>
      <c r="E134" s="428"/>
      <c r="F134" s="303"/>
      <c r="G134" s="303"/>
      <c r="H134" s="303"/>
      <c r="I134" s="303"/>
      <c r="J134" s="303"/>
      <c r="K134" s="303"/>
      <c r="L134" s="303"/>
      <c r="M134" s="303"/>
      <c r="N134" s="429"/>
      <c r="O134" s="429"/>
      <c r="P134" s="430"/>
      <c r="Q134" s="429"/>
      <c r="R134" s="429"/>
      <c r="S134" s="429"/>
      <c r="T134" s="429"/>
      <c r="U134" s="429"/>
      <c r="V134" s="429"/>
      <c r="W134" s="431"/>
      <c r="X134" s="432"/>
      <c r="Y134" s="3"/>
      <c r="Z134" s="3"/>
      <c r="AA134" s="3"/>
      <c r="AB134" s="3"/>
      <c r="AC134" s="3"/>
    </row>
    <row r="135" spans="1:30" ht="14.25" thickBot="1" thickTop="1">
      <c r="A135" s="439"/>
      <c r="B135" s="433"/>
      <c r="C135" s="234"/>
      <c r="D135" s="234"/>
      <c r="E135" s="234"/>
      <c r="F135" s="441"/>
      <c r="G135" s="442"/>
      <c r="H135" s="442"/>
      <c r="I135" s="421"/>
      <c r="J135" s="441"/>
      <c r="K135" s="421"/>
      <c r="L135" s="421"/>
      <c r="M135" s="421"/>
      <c r="N135" s="434"/>
      <c r="O135" s="234"/>
      <c r="P135" s="234"/>
      <c r="Q135" s="56"/>
      <c r="R135" s="234"/>
      <c r="S135" s="234"/>
      <c r="T135" s="234"/>
      <c r="U135" s="234"/>
      <c r="V135" s="234"/>
      <c r="W135" s="435"/>
      <c r="X135" s="443"/>
      <c r="Y135" s="303"/>
      <c r="Z135" s="102"/>
      <c r="AA135" s="102"/>
      <c r="AB135" s="102"/>
      <c r="AC135" s="102"/>
      <c r="AD135" s="367"/>
    </row>
    <row r="136" spans="1:30" ht="15.75" thickTop="1">
      <c r="A136" s="440"/>
      <c r="B136" s="446" t="s">
        <v>76</v>
      </c>
      <c r="C136" s="445"/>
      <c r="D136" s="445"/>
      <c r="E136" s="418"/>
      <c r="F136" s="418"/>
      <c r="G136" s="442">
        <v>2500</v>
      </c>
      <c r="H136" s="442">
        <v>0</v>
      </c>
      <c r="I136" s="441"/>
      <c r="J136" s="147">
        <v>2500</v>
      </c>
      <c r="K136" s="418"/>
      <c r="L136" s="418"/>
      <c r="M136" s="418">
        <v>2433</v>
      </c>
      <c r="N136" s="102"/>
      <c r="O136" s="102"/>
      <c r="P136" s="102"/>
      <c r="Q136" s="65"/>
      <c r="R136" s="102"/>
      <c r="S136" s="102"/>
      <c r="T136" s="102"/>
      <c r="U136" s="102"/>
      <c r="V136" s="102"/>
      <c r="W136" s="102"/>
      <c r="X136" s="487">
        <f>M136/J136</f>
        <v>0.9732</v>
      </c>
      <c r="Y136" s="303"/>
      <c r="Z136" s="303"/>
      <c r="AA136" s="303"/>
      <c r="AB136" s="303"/>
      <c r="AC136" s="303"/>
      <c r="AD136" s="367"/>
    </row>
    <row r="137" spans="1:30" ht="15">
      <c r="A137" s="439"/>
      <c r="B137" s="526"/>
      <c r="C137" s="527"/>
      <c r="D137" s="527"/>
      <c r="E137" s="421"/>
      <c r="F137" s="421"/>
      <c r="G137" s="529"/>
      <c r="H137" s="421"/>
      <c r="I137" s="441"/>
      <c r="J137" s="441"/>
      <c r="K137" s="421"/>
      <c r="L137" s="421"/>
      <c r="M137" s="421"/>
      <c r="N137" s="234"/>
      <c r="O137" s="234"/>
      <c r="P137" s="234"/>
      <c r="Q137" s="56"/>
      <c r="R137" s="234"/>
      <c r="S137" s="234"/>
      <c r="T137" s="234"/>
      <c r="U137" s="234"/>
      <c r="V137" s="234"/>
      <c r="W137" s="234"/>
      <c r="X137" s="528"/>
      <c r="Y137" s="3"/>
      <c r="Z137" s="3"/>
      <c r="AA137" s="3"/>
      <c r="AB137" s="3"/>
      <c r="AC137" s="3"/>
      <c r="AD137" s="367"/>
    </row>
    <row r="138" spans="1:30" ht="14.25">
      <c r="A138" s="302">
        <v>714004</v>
      </c>
      <c r="B138" s="531" t="s">
        <v>99</v>
      </c>
      <c r="C138" s="43"/>
      <c r="D138" s="530"/>
      <c r="E138" s="525"/>
      <c r="F138" s="525"/>
      <c r="G138" s="311">
        <v>2500</v>
      </c>
      <c r="H138" s="421"/>
      <c r="I138" s="441"/>
      <c r="J138" s="441">
        <v>2500</v>
      </c>
      <c r="K138" s="421"/>
      <c r="L138" s="421"/>
      <c r="M138" s="421">
        <v>2433</v>
      </c>
      <c r="N138" s="234"/>
      <c r="O138" s="234"/>
      <c r="P138" s="234"/>
      <c r="Q138" s="56"/>
      <c r="R138" s="234"/>
      <c r="S138" s="234"/>
      <c r="T138" s="234"/>
      <c r="U138" s="234"/>
      <c r="V138" s="234"/>
      <c r="W138" s="234"/>
      <c r="X138" s="528">
        <f>M138/J138</f>
        <v>0.9732</v>
      </c>
      <c r="Y138" s="3"/>
      <c r="Z138" s="3"/>
      <c r="AA138" s="3"/>
      <c r="AB138" s="3"/>
      <c r="AC138" s="3"/>
      <c r="AD138" s="367"/>
    </row>
    <row r="139" spans="1:30" ht="13.5" thickBot="1">
      <c r="A139" s="437"/>
      <c r="B139" s="444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6"/>
      <c r="R139" s="6"/>
      <c r="S139" s="6"/>
      <c r="T139" s="6"/>
      <c r="U139" s="6"/>
      <c r="V139" s="6"/>
      <c r="W139" s="6"/>
      <c r="X139" s="6"/>
      <c r="Y139" s="348"/>
      <c r="Z139" s="348"/>
      <c r="AA139" s="348"/>
      <c r="AB139" s="348"/>
      <c r="AC139" s="348"/>
      <c r="AD139" s="3"/>
    </row>
    <row r="140" spans="1:29" ht="16.5" thickBot="1">
      <c r="A140" s="438"/>
      <c r="B140" s="362" t="s">
        <v>64</v>
      </c>
      <c r="C140" s="262"/>
      <c r="D140" s="262"/>
      <c r="E140" s="262"/>
      <c r="F140" s="190"/>
      <c r="G140" s="447">
        <f>G133+G136</f>
        <v>792800</v>
      </c>
      <c r="H140" s="447">
        <f>H133+H136</f>
        <v>685120</v>
      </c>
      <c r="I140" s="447" t="e">
        <f>I133+#REF!</f>
        <v>#REF!</v>
      </c>
      <c r="J140" s="447">
        <f>J133+J136</f>
        <v>790060</v>
      </c>
      <c r="K140" s="447"/>
      <c r="L140" s="447"/>
      <c r="M140" s="482">
        <f>M133+M136</f>
        <v>784750</v>
      </c>
      <c r="N140" s="358">
        <v>349300</v>
      </c>
      <c r="O140" s="262"/>
      <c r="P140" s="262"/>
      <c r="Q140" s="356"/>
      <c r="R140" s="262"/>
      <c r="S140" s="262"/>
      <c r="T140" s="262"/>
      <c r="U140" s="262"/>
      <c r="V140" s="190"/>
      <c r="W140" s="402" t="e">
        <f>W133+#REF!</f>
        <v>#REF!</v>
      </c>
      <c r="X140" s="363">
        <f>M140/J140</f>
        <v>0.9932789914690023</v>
      </c>
      <c r="Y140" s="347"/>
      <c r="Z140" s="347"/>
      <c r="AA140" s="347"/>
      <c r="AB140" s="347"/>
      <c r="AC140" s="347"/>
    </row>
    <row r="141" spans="1:29" ht="12.75">
      <c r="A141" s="8"/>
      <c r="B141" s="9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11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.75">
      <c r="A142" s="8"/>
      <c r="B142" s="9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11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30" ht="12.75">
      <c r="A143" s="8"/>
      <c r="B143" s="9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11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18" ht="12.75">
      <c r="A144" s="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11"/>
      <c r="R144" s="3"/>
    </row>
    <row r="145" spans="1:18" ht="12.75">
      <c r="A145" s="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11"/>
      <c r="R145" s="3"/>
    </row>
    <row r="146" spans="1:30" ht="12.75">
      <c r="A146" s="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11"/>
      <c r="R146" s="3"/>
      <c r="AD146" s="3"/>
    </row>
    <row r="147" spans="1:18" ht="12.75">
      <c r="A147" s="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11"/>
      <c r="R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261" t="s">
        <v>59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N152" s="3"/>
      <c r="O152" s="3"/>
      <c r="P152" s="3"/>
    </row>
    <row r="153" ht="12.75">
      <c r="E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  <row r="371" spans="1:4" ht="12.75">
      <c r="A371" s="3"/>
      <c r="B371" s="3"/>
      <c r="C371" s="3"/>
      <c r="D371" s="3"/>
    </row>
    <row r="372" spans="1:4" ht="12.75">
      <c r="A372" s="3"/>
      <c r="B372" s="3"/>
      <c r="C372" s="3"/>
      <c r="D372" s="3"/>
    </row>
    <row r="373" spans="1:4" ht="12.75">
      <c r="A373" s="3"/>
      <c r="B373" s="3"/>
      <c r="C373" s="3"/>
      <c r="D373" s="3"/>
    </row>
    <row r="374" spans="1:4" ht="12.75">
      <c r="A374" s="3"/>
      <c r="B374" s="3"/>
      <c r="C374" s="3"/>
      <c r="D374" s="3"/>
    </row>
    <row r="375" spans="1:4" ht="12.75">
      <c r="A375" s="3"/>
      <c r="B375" s="3"/>
      <c r="C375" s="3"/>
      <c r="D375" s="3"/>
    </row>
    <row r="376" spans="1:4" ht="12.75">
      <c r="A376" s="3"/>
      <c r="B376" s="3"/>
      <c r="C376" s="3"/>
      <c r="D376" s="3"/>
    </row>
    <row r="377" spans="1:4" ht="12.75">
      <c r="A377" s="3"/>
      <c r="B377" s="3"/>
      <c r="C377" s="3"/>
      <c r="D377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Barbora Koníčková</cp:lastModifiedBy>
  <cp:lastPrinted>2024-05-30T09:05:04Z</cp:lastPrinted>
  <dcterms:created xsi:type="dcterms:W3CDTF">2007-10-03T11:39:57Z</dcterms:created>
  <dcterms:modified xsi:type="dcterms:W3CDTF">2024-06-14T13:39:30Z</dcterms:modified>
  <cp:category/>
  <cp:version/>
  <cp:contentType/>
  <cp:contentStatus/>
</cp:coreProperties>
</file>